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117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K38" i="1"/>
  <c r="K24" i="1"/>
  <c r="N4" i="1"/>
  <c r="N5" i="1"/>
  <c r="N6" i="1"/>
  <c r="N15" i="1"/>
  <c r="N16" i="1"/>
  <c r="N17" i="1"/>
  <c r="N36" i="1"/>
  <c r="N35" i="1"/>
  <c r="N12" i="1"/>
  <c r="N13" i="1"/>
  <c r="N14" i="1"/>
  <c r="N7" i="1"/>
  <c r="N10" i="1"/>
  <c r="N11" i="1"/>
  <c r="C17" i="1" l="1"/>
  <c r="N3" i="1" l="1"/>
  <c r="N27" i="1" l="1"/>
  <c r="N28" i="1"/>
  <c r="N29" i="1"/>
  <c r="N30" i="1"/>
  <c r="N31" i="1"/>
  <c r="N32" i="1"/>
  <c r="N33" i="1"/>
  <c r="N34" i="1"/>
  <c r="N37" i="1"/>
  <c r="N21" i="1"/>
  <c r="N22" i="1"/>
  <c r="N23" i="1"/>
  <c r="N25" i="1"/>
  <c r="N26" i="1"/>
  <c r="N20" i="1"/>
  <c r="N9" i="1"/>
  <c r="N18" i="1"/>
  <c r="N19" i="1"/>
  <c r="N8" i="1"/>
  <c r="F14" i="1"/>
  <c r="F13" i="1"/>
  <c r="F12" i="1"/>
  <c r="F11" i="1"/>
  <c r="F10" i="1"/>
  <c r="F9" i="1"/>
  <c r="F8" i="1"/>
  <c r="F6" i="1"/>
  <c r="N38" i="1" l="1"/>
  <c r="N24" i="1"/>
  <c r="B22" i="1" s="1"/>
  <c r="F17" i="1"/>
  <c r="B18" i="1" l="1"/>
</calcChain>
</file>

<file path=xl/sharedStrings.xml><?xml version="1.0" encoding="utf-8"?>
<sst xmlns="http://schemas.openxmlformats.org/spreadsheetml/2006/main" count="179" uniqueCount="117">
  <si>
    <t>Course #</t>
  </si>
  <si>
    <t>Course Title</t>
  </si>
  <si>
    <t>GPA Hours</t>
  </si>
  <si>
    <t>GPA</t>
  </si>
  <si>
    <t>Exploratory Field Experiences</t>
  </si>
  <si>
    <t>(1 credit hour)</t>
  </si>
  <si>
    <t>P/F</t>
  </si>
  <si>
    <t>Foundations of Education</t>
  </si>
  <si>
    <t>Clinical Experiences in Teaching</t>
  </si>
  <si>
    <t>Experiences in Classroom Teaching (1 credit hour)</t>
  </si>
  <si>
    <t>Psychological Foundations of Education</t>
  </si>
  <si>
    <t>Measurement and Evaluation</t>
  </si>
  <si>
    <t>Content Academic Literacy</t>
  </si>
  <si>
    <t>Psychology of the Exceptional Child</t>
  </si>
  <si>
    <t>Inst. Interventions/Reading Def</t>
  </si>
  <si>
    <t>Management of Instruction</t>
  </si>
  <si>
    <t>Research/ Applied Education Psychology</t>
  </si>
  <si>
    <t>Teaching Internship</t>
  </si>
  <si>
    <t>(8 credit hours)</t>
  </si>
  <si>
    <t>PROFESSIONAL EDUCATION</t>
  </si>
  <si>
    <t>Grade Type</t>
  </si>
  <si>
    <t>A-F</t>
  </si>
  <si>
    <t>Grade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</si>
  <si>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</si>
  <si>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</si>
  <si>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</si>
  <si>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</si>
  <si>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</si>
  <si>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</si>
  <si>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</si>
  <si>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</si>
  <si>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ED603G</t>
  </si>
  <si>
    <t>ED605G</t>
  </si>
  <si>
    <t>ED624G</t>
  </si>
  <si>
    <t>STEM 608G</t>
  </si>
  <si>
    <t>ED632G</t>
  </si>
  <si>
    <t>ED609G</t>
  </si>
  <si>
    <t>NASC 501 (G)</t>
  </si>
  <si>
    <t>Philosophy of Science</t>
  </si>
  <si>
    <t>BIOL 107</t>
  </si>
  <si>
    <t>BIOL 108</t>
  </si>
  <si>
    <t>Introductory Biology II</t>
  </si>
  <si>
    <t>Cell Biology</t>
  </si>
  <si>
    <t>BIOL 300</t>
  </si>
  <si>
    <t>Genetics</t>
  </si>
  <si>
    <t>Evolutionary Biology</t>
  </si>
  <si>
    <t>CHEM 130</t>
  </si>
  <si>
    <t>CHEM 131</t>
  </si>
  <si>
    <t>CHEM 331</t>
  </si>
  <si>
    <t>Chemical Principles I</t>
  </si>
  <si>
    <t>Chemical Principles II</t>
  </si>
  <si>
    <t>Foundations/Organic Chem</t>
  </si>
  <si>
    <t>Organic Chemistry I</t>
  </si>
  <si>
    <t>Organic Chemistry II</t>
  </si>
  <si>
    <t>PHYS 245</t>
  </si>
  <si>
    <t>Physical Geology</t>
  </si>
  <si>
    <t>Introduction to Astronomy</t>
  </si>
  <si>
    <t>Meteorology</t>
  </si>
  <si>
    <t>Elec #1</t>
  </si>
  <si>
    <t>Elec #2</t>
  </si>
  <si>
    <t>Elec #3</t>
  </si>
  <si>
    <t>Elec #4</t>
  </si>
  <si>
    <t>Credit Hours Total</t>
  </si>
  <si>
    <t>BIOL 301</t>
  </si>
  <si>
    <t>Intro to Ecology</t>
  </si>
  <si>
    <t>Enter values in green boxes</t>
  </si>
  <si>
    <t>Total Points</t>
  </si>
  <si>
    <t>Professional Education</t>
  </si>
  <si>
    <t>for certification</t>
  </si>
  <si>
    <t>Content Area</t>
  </si>
  <si>
    <t>Overall GPA must be 3.0 or higher</t>
  </si>
  <si>
    <t>HIST93</t>
  </si>
  <si>
    <t>HIST394</t>
  </si>
  <si>
    <t>Cells, Molecules &amp; Genes</t>
  </si>
  <si>
    <t>BIOL 200/330</t>
  </si>
  <si>
    <t xml:space="preserve">Introductory Biology I </t>
  </si>
  <si>
    <t>BIOL 313</t>
  </si>
  <si>
    <t>BIOL 332</t>
  </si>
  <si>
    <t>Plant Anatomy</t>
  </si>
  <si>
    <t>Plant Phisiology</t>
  </si>
  <si>
    <t>Comparative Anatomy</t>
  </si>
  <si>
    <t>Animal Physiology</t>
  </si>
  <si>
    <t>BIOL 302</t>
  </si>
  <si>
    <t>BIOL 315</t>
  </si>
  <si>
    <t>Matrix Category</t>
  </si>
  <si>
    <t>BIOL 321 (*)</t>
  </si>
  <si>
    <t>Foundations of Genetics</t>
  </si>
  <si>
    <t>BIOL 331</t>
  </si>
  <si>
    <t>BIOL 503(G)</t>
  </si>
  <si>
    <t>CHEM 320</t>
  </si>
  <si>
    <t>CHEM 329</t>
  </si>
  <si>
    <t>NASC 140</t>
  </si>
  <si>
    <t>PHYS 131</t>
  </si>
  <si>
    <t>PHYS 185/195</t>
  </si>
  <si>
    <t>PHYS 186/196</t>
  </si>
  <si>
    <t>College Physics I/w Calc</t>
  </si>
  <si>
    <t>College Physics II/w Calc</t>
  </si>
  <si>
    <t>Environmental Science</t>
  </si>
  <si>
    <t>ENVS 200</t>
  </si>
  <si>
    <t>ENVS 210</t>
  </si>
  <si>
    <t>Intro to Environmental Studies</t>
  </si>
  <si>
    <r>
      <t>Total Credit Hours BIOL Courses</t>
    </r>
    <r>
      <rPr>
        <b/>
        <sz val="8"/>
        <color rgb="FFFF0000"/>
        <rFont val="Calibri (Body)_x0000_"/>
      </rPr>
      <t xml:space="preserve"> (35 required)</t>
    </r>
  </si>
  <si>
    <t>History of Science I</t>
  </si>
  <si>
    <t>History of Science II</t>
  </si>
  <si>
    <t>History &amp; Philosophy of Science
(Minimum 1)</t>
  </si>
  <si>
    <t>Cell Biology
(Minimum 1)</t>
  </si>
  <si>
    <t>Plant Form &amp; Function
(Minimum 1)</t>
  </si>
  <si>
    <t>Animal Form &amp; Function
(Minimum 1)</t>
  </si>
  <si>
    <t>Genetics
(Minimum 1)</t>
  </si>
  <si>
    <t>Evolution
(Minimum 1)</t>
  </si>
  <si>
    <t>Chesmitry
(Minimum 1)</t>
  </si>
  <si>
    <t>Physics
(Minimum 1)</t>
  </si>
  <si>
    <t>Earth Sciences
(Minimum 1)</t>
  </si>
  <si>
    <t>Environmental Sciences
(Minimum 1)</t>
  </si>
  <si>
    <r>
      <t xml:space="preserve">Total Credit Hours non-BIOL Courses </t>
    </r>
    <r>
      <rPr>
        <b/>
        <sz val="8"/>
        <color rgb="FFFF0000"/>
        <rFont val="Calibri"/>
        <family val="2"/>
        <scheme val="minor"/>
      </rPr>
      <t>(</t>
    </r>
    <r>
      <rPr>
        <b/>
        <sz val="8"/>
        <color rgb="FFFF0000"/>
        <rFont val="Calibri (Body)_x0000_"/>
      </rPr>
      <t>12 required</t>
    </r>
    <r>
      <rPr>
        <b/>
        <sz val="8"/>
        <color rgb="FFFF0000"/>
        <rFont val="Calibri"/>
        <family val="2"/>
        <scheme val="minor"/>
      </rPr>
      <t>)</t>
    </r>
  </si>
  <si>
    <t>Introduction to Evol. Biology</t>
  </si>
  <si>
    <t>BIOL 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</si>
</sst>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FF0000"/>
      <name val="Calibri (Body)_x0000_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6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/>
    <xf numFmtId="0" fontId="2" fillId="0" borderId="17" xfId="0" applyFont="1" applyBorder="1" applyAlignment="1" applyProtection="1">
      <alignment horizontal="center" vertical="center" wrapText="1"/>
    </xf>
    <xf numFmtId="0" fontId="3" fillId="0" borderId="7" xfId="0" applyFont="1" applyBorder="1" applyProtection="1"/>
    <xf numFmtId="0" fontId="4" fillId="0" borderId="11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5" fillId="5" borderId="5" xfId="0" applyFont="1" applyFill="1" applyBorder="1" applyAlignment="1" applyProtection="1">
      <alignment horizontal="right"/>
    </xf>
    <xf numFmtId="0" fontId="1" fillId="0" borderId="2" xfId="0" applyFont="1" applyBorder="1" applyProtection="1"/>
    <xf numFmtId="0" fontId="9" fillId="0" borderId="3" xfId="0" applyFont="1" applyBorder="1" applyProtection="1"/>
    <xf numFmtId="0" fontId="1" fillId="0" borderId="0" xfId="0" applyFont="1" applyFill="1" applyProtection="1"/>
    <xf numFmtId="0" fontId="10" fillId="6" borderId="4" xfId="0" applyFont="1" applyFill="1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6" borderId="5" xfId="0" applyFont="1" applyFill="1" applyBorder="1" applyProtection="1"/>
    <xf numFmtId="0" fontId="5" fillId="6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5" borderId="5" xfId="0" applyFont="1" applyFill="1" applyBorder="1" applyProtection="1"/>
    <xf numFmtId="0" fontId="5" fillId="5" borderId="5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0" fontId="0" fillId="0" borderId="2" xfId="0" applyBorder="1" applyProtection="1"/>
    <xf numFmtId="0" fontId="4" fillId="2" borderId="9" xfId="0" applyFont="1" applyFill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5" fillId="4" borderId="5" xfId="0" applyFont="1" applyFill="1" applyBorder="1" applyAlignment="1" applyProtection="1">
      <alignment horizontal="right"/>
    </xf>
    <xf numFmtId="0" fontId="4" fillId="4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Protection="1"/>
    <xf numFmtId="0" fontId="5" fillId="4" borderId="1" xfId="0" applyFont="1" applyFill="1" applyBorder="1" applyProtection="1"/>
    <xf numFmtId="0" fontId="4" fillId="3" borderId="5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Protection="1"/>
    <xf numFmtId="0" fontId="5" fillId="3" borderId="5" xfId="0" applyFont="1" applyFill="1" applyBorder="1" applyAlignment="1" applyProtection="1">
      <alignment horizontal="right"/>
    </xf>
    <xf numFmtId="0" fontId="5" fillId="3" borderId="1" xfId="0" applyFont="1" applyFill="1" applyBorder="1" applyProtection="1"/>
    <xf numFmtId="0" fontId="2" fillId="0" borderId="16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Protection="1"/>
    <xf numFmtId="0" fontId="3" fillId="0" borderId="8" xfId="0" applyFont="1" applyBorder="1" applyProtection="1"/>
    <xf numFmtId="0" fontId="8" fillId="0" borderId="6" xfId="0" applyFont="1" applyBorder="1" applyProtection="1"/>
    <xf numFmtId="0" fontId="3" fillId="0" borderId="8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3" fillId="0" borderId="0" xfId="0" applyFont="1" applyProtection="1"/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4" fillId="6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4" fillId="0" borderId="31" xfId="0" applyFont="1" applyBorder="1" applyAlignment="1" applyProtection="1">
      <alignment vertical="center" wrapText="1"/>
    </xf>
    <xf numFmtId="0" fontId="5" fillId="0" borderId="33" xfId="0" applyFont="1" applyBorder="1" applyProtection="1">
      <protection locked="0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left" vertical="center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Protection="1"/>
    <xf numFmtId="0" fontId="6" fillId="6" borderId="19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6" fillId="6" borderId="0" xfId="0" applyFont="1" applyFill="1" applyBorder="1" applyAlignment="1" applyProtection="1">
      <alignment vertical="center" wrapText="1"/>
    </xf>
    <xf numFmtId="0" fontId="4" fillId="6" borderId="28" xfId="0" applyFont="1" applyFill="1" applyBorder="1" applyAlignment="1" applyProtection="1">
      <alignment vertical="center" wrapText="1"/>
    </xf>
    <xf numFmtId="0" fontId="6" fillId="6" borderId="31" xfId="0" applyFont="1" applyFill="1" applyBorder="1" applyAlignment="1" applyProtection="1">
      <alignment vertical="center" wrapText="1"/>
    </xf>
    <xf numFmtId="0" fontId="4" fillId="6" borderId="30" xfId="0" applyFont="1" applyFill="1" applyBorder="1" applyAlignment="1" applyProtection="1">
      <alignment vertical="center" wrapText="1"/>
    </xf>
    <xf numFmtId="0" fontId="5" fillId="0" borderId="3" xfId="0" applyFont="1" applyBorder="1" applyProtection="1">
      <protection locked="0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85" zoomScaleNormal="85" zoomScalePageLayoutView="60" workbookViewId="0">
      <selection activeCell="U16" sqref="U16"/>
    </sheetView>
  </sheetViews>
  <sheetFormatPr defaultColWidth="8.85546875" defaultRowHeight="15" x14ac:dyDescent="0.25"/>
  <cols>
    <col min="1" max="1" width="9.42578125" style="4" customWidth="1"/>
    <col min="2" max="2" width="19" style="4" customWidth="1"/>
    <col min="3" max="3" width="5.7109375" style="4" customWidth="1"/>
    <col min="4" max="4" width="5.42578125" style="13" customWidth="1"/>
    <col min="5" max="5" width="5.7109375" style="4" customWidth="1"/>
    <col min="6" max="6" width="7.28515625" style="4" customWidth="1"/>
    <col min="7" max="7" width="7.28515625" style="3" customWidth="1"/>
    <col min="8" max="8" width="10" style="3" customWidth="1"/>
    <col min="9" max="9" width="11.42578125" style="4" customWidth="1"/>
    <col min="10" max="10" width="19.85546875" style="4" customWidth="1"/>
    <col min="11" max="11" width="7.7109375" style="4" customWidth="1"/>
    <col min="12" max="13" width="7.140625" style="4" customWidth="1"/>
    <col min="14" max="14" width="8.28515625" style="4" customWidth="1"/>
    <col min="15" max="16384" width="8.85546875" style="4"/>
  </cols>
  <sheetData>
    <row r="1" spans="1:14" s="2" customFormat="1" ht="48.75" thickBot="1" x14ac:dyDescent="0.25">
      <c r="A1" s="56" t="s">
        <v>0</v>
      </c>
      <c r="B1" s="15" t="s">
        <v>1</v>
      </c>
      <c r="C1" s="15" t="s">
        <v>2</v>
      </c>
      <c r="D1" s="15" t="s">
        <v>20</v>
      </c>
      <c r="E1" s="15" t="s">
        <v>22</v>
      </c>
      <c r="F1" s="34" t="s">
        <v>23</v>
      </c>
      <c r="G1" s="57"/>
      <c r="H1" s="122" t="s">
        <v>84</v>
      </c>
      <c r="I1" s="41" t="s">
        <v>0</v>
      </c>
      <c r="J1" s="42" t="s">
        <v>1</v>
      </c>
      <c r="K1" s="42" t="s">
        <v>2</v>
      </c>
      <c r="L1" s="42" t="s">
        <v>20</v>
      </c>
      <c r="M1" s="42" t="s">
        <v>22</v>
      </c>
      <c r="N1" s="42" t="s">
        <v>23</v>
      </c>
    </row>
    <row r="2" spans="1:14" ht="15.75" customHeight="1" thickBot="1" x14ac:dyDescent="0.3">
      <c r="A2" s="58"/>
      <c r="B2" s="16" t="s">
        <v>19</v>
      </c>
      <c r="C2" s="35"/>
      <c r="D2" s="36"/>
      <c r="E2" s="35"/>
      <c r="F2" s="37"/>
      <c r="G2" s="59"/>
      <c r="H2" s="123"/>
      <c r="I2" s="116" t="s">
        <v>24</v>
      </c>
      <c r="J2" s="117"/>
      <c r="K2" s="117"/>
      <c r="L2" s="117"/>
      <c r="M2" s="117"/>
      <c r="N2" s="118"/>
    </row>
    <row r="3" spans="1:14" s="5" customFormat="1" ht="22.5" customHeight="1" x14ac:dyDescent="0.2">
      <c r="A3" s="127" t="s">
        <v>25</v>
      </c>
      <c r="B3" s="17" t="s">
        <v>4</v>
      </c>
      <c r="C3" s="129"/>
      <c r="D3" s="131" t="s">
        <v>6</v>
      </c>
      <c r="E3" s="129"/>
      <c r="F3" s="133"/>
      <c r="G3" s="60"/>
      <c r="H3" s="137" t="s">
        <v>104</v>
      </c>
      <c r="I3" s="45" t="s">
        <v>71</v>
      </c>
      <c r="J3" s="82" t="s">
        <v>102</v>
      </c>
      <c r="K3" s="77"/>
      <c r="L3" s="100" t="s">
        <v>21</v>
      </c>
      <c r="M3" s="105"/>
      <c r="N3" s="101">
        <f>IF(M3="A",4,IF(M3="B",3,IF(M3="C",2,IF(M3="D",1,0))))*K3</f>
        <v>0</v>
      </c>
    </row>
    <row r="4" spans="1:14" s="5" customFormat="1" ht="13.5" customHeight="1" x14ac:dyDescent="0.2">
      <c r="A4" s="128"/>
      <c r="B4" s="18" t="s">
        <v>5</v>
      </c>
      <c r="C4" s="130"/>
      <c r="D4" s="132"/>
      <c r="E4" s="130"/>
      <c r="F4" s="125"/>
      <c r="G4" s="60"/>
      <c r="H4" s="124"/>
      <c r="I4" s="45" t="s">
        <v>72</v>
      </c>
      <c r="J4" s="82" t="s">
        <v>103</v>
      </c>
      <c r="K4" s="80"/>
      <c r="L4" s="78" t="s">
        <v>21</v>
      </c>
      <c r="M4" s="103"/>
      <c r="N4" s="101">
        <f t="shared" ref="N4:N6" si="0">IF(M4="A",4,IF(M4="B",3,IF(M4="C",2,IF(M4="D",1,0))))*K4</f>
        <v>0</v>
      </c>
    </row>
    <row r="5" spans="1:14" s="5" customFormat="1" ht="21" customHeight="1" x14ac:dyDescent="0.2">
      <c r="A5" s="65" t="s">
        <v>27</v>
      </c>
      <c r="B5" s="18" t="s">
        <v>7</v>
      </c>
      <c r="C5" s="1"/>
      <c r="D5" s="67" t="s">
        <v>21</v>
      </c>
      <c r="E5" s="6"/>
      <c r="F5" s="39">
        <f>IF(E5="A",4,IF(E5="B",3,IF(E5="C",2,IF(E5="D",1,0))))*C5</f>
        <v>0</v>
      </c>
      <c r="G5" s="7"/>
      <c r="H5" s="124"/>
      <c r="I5" s="45" t="s">
        <v>37</v>
      </c>
      <c r="J5" s="82" t="s">
        <v>38</v>
      </c>
      <c r="K5" s="80"/>
      <c r="L5" s="78" t="s">
        <v>21</v>
      </c>
      <c r="M5" s="103"/>
      <c r="N5" s="101">
        <f t="shared" si="0"/>
        <v>0</v>
      </c>
    </row>
    <row r="6" spans="1:14" s="5" customFormat="1" ht="22.5" customHeight="1" x14ac:dyDescent="0.2">
      <c r="A6" s="65" t="s">
        <v>26</v>
      </c>
      <c r="B6" s="18" t="s">
        <v>8</v>
      </c>
      <c r="C6" s="1"/>
      <c r="D6" s="67" t="s">
        <v>21</v>
      </c>
      <c r="E6" s="6"/>
      <c r="F6" s="39">
        <f>IF(E6="A",4,IF(E6="B",3,IF(E6="C",2,IF(E6="D",1,0))))*C6</f>
        <v>0</v>
      </c>
      <c r="G6" s="7"/>
      <c r="H6" s="121" t="s">
        <v>105</v>
      </c>
      <c r="I6" s="44" t="s">
        <v>39</v>
      </c>
      <c r="J6" s="81" t="s">
        <v>73</v>
      </c>
      <c r="K6" s="80"/>
      <c r="L6" s="78" t="s">
        <v>21</v>
      </c>
      <c r="M6" s="103"/>
      <c r="N6" s="101">
        <f t="shared" si="0"/>
        <v>0</v>
      </c>
    </row>
    <row r="7" spans="1:14" s="5" customFormat="1" ht="21.75" customHeight="1" x14ac:dyDescent="0.2">
      <c r="A7" s="65" t="s">
        <v>28</v>
      </c>
      <c r="B7" s="18" t="s">
        <v>9</v>
      </c>
      <c r="C7" s="66"/>
      <c r="D7" s="67" t="s">
        <v>6</v>
      </c>
      <c r="E7" s="38"/>
      <c r="F7" s="40"/>
      <c r="G7" s="7"/>
      <c r="H7" s="121"/>
      <c r="I7" s="46" t="s">
        <v>74</v>
      </c>
      <c r="J7" s="43" t="s">
        <v>42</v>
      </c>
      <c r="K7" s="80"/>
      <c r="L7" s="78" t="s">
        <v>21</v>
      </c>
      <c r="M7" s="103"/>
      <c r="N7" s="39">
        <f t="shared" ref="N7" si="1">IF(M7="A",4,IF(M7="B",3,IF(M7="C",2,IF(M7="D",1,0))))*K7</f>
        <v>0</v>
      </c>
    </row>
    <row r="8" spans="1:14" s="5" customFormat="1" ht="24.75" customHeight="1" x14ac:dyDescent="0.2">
      <c r="A8" s="65" t="s">
        <v>29</v>
      </c>
      <c r="B8" s="18" t="s">
        <v>10</v>
      </c>
      <c r="C8" s="1"/>
      <c r="D8" s="67" t="s">
        <v>21</v>
      </c>
      <c r="E8" s="6"/>
      <c r="F8" s="39">
        <f t="shared" ref="F8:F14" si="2">IF(E8="A",4,IF(E8="B",3,IF(E8="C",2,IF(E8="D",1,0))))*C8</f>
        <v>0</v>
      </c>
      <c r="G8" s="7"/>
      <c r="H8" s="121" t="s">
        <v>106</v>
      </c>
      <c r="I8" s="44" t="s">
        <v>39</v>
      </c>
      <c r="J8" s="81" t="s">
        <v>75</v>
      </c>
      <c r="K8" s="80"/>
      <c r="L8" s="67" t="s">
        <v>21</v>
      </c>
      <c r="M8" s="103"/>
      <c r="N8" s="39">
        <f>IF(M8="A",4,IF(M8="B",3,IF(M8="C",2,IF(M8="D",1,0))))*K8</f>
        <v>0</v>
      </c>
    </row>
    <row r="9" spans="1:14" s="5" customFormat="1" ht="22.5" customHeight="1" x14ac:dyDescent="0.2">
      <c r="A9" s="65" t="s">
        <v>30</v>
      </c>
      <c r="B9" s="18" t="s">
        <v>11</v>
      </c>
      <c r="C9" s="1"/>
      <c r="D9" s="67" t="s">
        <v>21</v>
      </c>
      <c r="E9" s="6"/>
      <c r="F9" s="39">
        <f t="shared" si="2"/>
        <v>0</v>
      </c>
      <c r="G9" s="7"/>
      <c r="H9" s="121"/>
      <c r="I9" s="45" t="s">
        <v>40</v>
      </c>
      <c r="J9" s="82" t="s">
        <v>41</v>
      </c>
      <c r="K9" s="80"/>
      <c r="L9" s="67" t="s">
        <v>21</v>
      </c>
      <c r="M9" s="103"/>
      <c r="N9" s="39">
        <f t="shared" ref="N9" si="3">IF(M9="A",4,IF(M9="B",3,IF(M9="C",2,IF(M9="D",1,0))))*K9</f>
        <v>0</v>
      </c>
    </row>
    <row r="10" spans="1:14" s="5" customFormat="1" ht="19.5" customHeight="1" x14ac:dyDescent="0.2">
      <c r="A10" s="65" t="s">
        <v>31</v>
      </c>
      <c r="B10" s="18" t="s">
        <v>12</v>
      </c>
      <c r="C10" s="1"/>
      <c r="D10" s="67" t="s">
        <v>21</v>
      </c>
      <c r="E10" s="6"/>
      <c r="F10" s="39">
        <f t="shared" si="2"/>
        <v>0</v>
      </c>
      <c r="G10" s="7"/>
      <c r="H10" s="121"/>
      <c r="I10" s="83" t="s">
        <v>76</v>
      </c>
      <c r="J10" s="86" t="s">
        <v>78</v>
      </c>
      <c r="K10" s="80"/>
      <c r="L10" s="78" t="s">
        <v>21</v>
      </c>
      <c r="M10" s="103"/>
      <c r="N10" s="39">
        <f t="shared" ref="N10:N11" si="4">IF(M10="A",4,IF(M10="B",3,IF(M10="C",2,IF(M10="D",1,0))))*K10</f>
        <v>0</v>
      </c>
    </row>
    <row r="11" spans="1:14" s="5" customFormat="1" ht="23.25" customHeight="1" x14ac:dyDescent="0.2">
      <c r="A11" s="65" t="s">
        <v>32</v>
      </c>
      <c r="B11" s="18" t="s">
        <v>13</v>
      </c>
      <c r="C11" s="1"/>
      <c r="D11" s="67" t="s">
        <v>21</v>
      </c>
      <c r="E11" s="6"/>
      <c r="F11" s="39">
        <f t="shared" si="2"/>
        <v>0</v>
      </c>
      <c r="G11" s="7"/>
      <c r="H11" s="121"/>
      <c r="I11" s="94" t="s">
        <v>77</v>
      </c>
      <c r="J11" s="87" t="s">
        <v>79</v>
      </c>
      <c r="K11" s="80"/>
      <c r="L11" s="78" t="s">
        <v>21</v>
      </c>
      <c r="M11" s="103"/>
      <c r="N11" s="39">
        <f t="shared" si="4"/>
        <v>0</v>
      </c>
    </row>
    <row r="12" spans="1:14" s="5" customFormat="1" ht="21.75" customHeight="1" x14ac:dyDescent="0.2">
      <c r="A12" s="65" t="s">
        <v>33</v>
      </c>
      <c r="B12" s="18" t="s">
        <v>14</v>
      </c>
      <c r="C12" s="1"/>
      <c r="D12" s="67" t="s">
        <v>21</v>
      </c>
      <c r="E12" s="6"/>
      <c r="F12" s="39">
        <f t="shared" si="2"/>
        <v>0</v>
      </c>
      <c r="G12" s="7"/>
      <c r="H12" s="121" t="s">
        <v>107</v>
      </c>
      <c r="I12" s="95" t="s">
        <v>40</v>
      </c>
      <c r="J12" s="88" t="s">
        <v>41</v>
      </c>
      <c r="K12" s="80"/>
      <c r="L12" s="78" t="s">
        <v>21</v>
      </c>
      <c r="M12" s="103"/>
      <c r="N12" s="39">
        <f t="shared" ref="N12:N14" si="5">IF(M12="A",4,IF(M12="B",3,IF(M12="C",2,IF(M12="D",1,0))))*K12</f>
        <v>0</v>
      </c>
    </row>
    <row r="13" spans="1:14" s="5" customFormat="1" ht="15" customHeight="1" x14ac:dyDescent="0.2">
      <c r="A13" s="65" t="s">
        <v>34</v>
      </c>
      <c r="B13" s="18" t="s">
        <v>15</v>
      </c>
      <c r="C13" s="1"/>
      <c r="D13" s="67" t="s">
        <v>21</v>
      </c>
      <c r="E13" s="1"/>
      <c r="F13" s="39">
        <f t="shared" si="2"/>
        <v>0</v>
      </c>
      <c r="G13" s="7"/>
      <c r="H13" s="121"/>
      <c r="I13" s="83" t="s">
        <v>82</v>
      </c>
      <c r="J13" s="86" t="s">
        <v>80</v>
      </c>
      <c r="K13" s="80"/>
      <c r="L13" s="78" t="s">
        <v>21</v>
      </c>
      <c r="M13" s="103"/>
      <c r="N13" s="39">
        <f t="shared" si="5"/>
        <v>0</v>
      </c>
    </row>
    <row r="14" spans="1:14" s="5" customFormat="1" ht="21.75" customHeight="1" x14ac:dyDescent="0.2">
      <c r="A14" s="65" t="s">
        <v>35</v>
      </c>
      <c r="B14" s="18" t="s">
        <v>16</v>
      </c>
      <c r="C14" s="1"/>
      <c r="D14" s="67" t="s">
        <v>21</v>
      </c>
      <c r="E14" s="1"/>
      <c r="F14" s="39">
        <f t="shared" si="2"/>
        <v>0</v>
      </c>
      <c r="G14" s="7"/>
      <c r="H14" s="121"/>
      <c r="I14" s="94" t="s">
        <v>83</v>
      </c>
      <c r="J14" s="87" t="s">
        <v>81</v>
      </c>
      <c r="K14" s="80"/>
      <c r="L14" s="78" t="s">
        <v>21</v>
      </c>
      <c r="M14" s="103"/>
      <c r="N14" s="39">
        <f t="shared" si="5"/>
        <v>0</v>
      </c>
    </row>
    <row r="15" spans="1:14" s="5" customFormat="1" ht="15" customHeight="1" x14ac:dyDescent="0.2">
      <c r="A15" s="128" t="s">
        <v>36</v>
      </c>
      <c r="B15" s="18" t="s">
        <v>17</v>
      </c>
      <c r="C15" s="130"/>
      <c r="D15" s="132" t="s">
        <v>6</v>
      </c>
      <c r="E15" s="130"/>
      <c r="F15" s="125"/>
      <c r="G15" s="60"/>
      <c r="H15" s="124" t="s">
        <v>108</v>
      </c>
      <c r="I15" s="96" t="s">
        <v>39</v>
      </c>
      <c r="J15" s="89" t="s">
        <v>73</v>
      </c>
      <c r="K15" s="80"/>
      <c r="L15" s="78" t="s">
        <v>21</v>
      </c>
      <c r="M15" s="103"/>
      <c r="N15" s="39">
        <f t="shared" ref="N15:N17" si="6">IF(M15="A",4,IF(M15="B",3,IF(M15="C",2,IF(M15="D",1,0))))*K15</f>
        <v>0</v>
      </c>
    </row>
    <row r="16" spans="1:14" s="5" customFormat="1" ht="12" customHeight="1" thickBot="1" x14ac:dyDescent="0.25">
      <c r="A16" s="134"/>
      <c r="B16" s="19" t="s">
        <v>18</v>
      </c>
      <c r="C16" s="135"/>
      <c r="D16" s="136"/>
      <c r="E16" s="135"/>
      <c r="F16" s="126"/>
      <c r="G16" s="60"/>
      <c r="H16" s="124"/>
      <c r="I16" s="85" t="s">
        <v>43</v>
      </c>
      <c r="J16" s="90" t="s">
        <v>44</v>
      </c>
      <c r="K16" s="80"/>
      <c r="L16" s="78" t="s">
        <v>21</v>
      </c>
      <c r="M16" s="103"/>
      <c r="N16" s="39">
        <f t="shared" si="6"/>
        <v>0</v>
      </c>
    </row>
    <row r="17" spans="1:16" s="5" customFormat="1" ht="12" thickBot="1" x14ac:dyDescent="0.25">
      <c r="A17" s="61"/>
      <c r="B17" s="20" t="s">
        <v>62</v>
      </c>
      <c r="C17" s="31">
        <f>SUM(C8:C14,C6,C5)</f>
        <v>0</v>
      </c>
      <c r="D17" s="32"/>
      <c r="E17" s="20" t="s">
        <v>66</v>
      </c>
      <c r="F17" s="33">
        <f>SUM(F5:F14)</f>
        <v>0</v>
      </c>
      <c r="G17" s="74"/>
      <c r="H17" s="124"/>
      <c r="I17" s="97" t="s">
        <v>85</v>
      </c>
      <c r="J17" s="91" t="s">
        <v>86</v>
      </c>
      <c r="K17" s="80"/>
      <c r="L17" s="78" t="s">
        <v>21</v>
      </c>
      <c r="M17" s="103"/>
      <c r="N17" s="39">
        <f t="shared" si="6"/>
        <v>0</v>
      </c>
    </row>
    <row r="18" spans="1:16" s="5" customFormat="1" ht="15.75" customHeight="1" x14ac:dyDescent="0.3">
      <c r="A18" s="63" t="s">
        <v>3</v>
      </c>
      <c r="B18" s="21" t="e">
        <f>(F17/C17)</f>
        <v>#DIV/0!</v>
      </c>
      <c r="C18" s="68" t="s">
        <v>67</v>
      </c>
      <c r="D18" s="69"/>
      <c r="E18" s="14"/>
      <c r="F18" s="14"/>
      <c r="G18" s="30"/>
      <c r="H18" s="114" t="s">
        <v>109</v>
      </c>
      <c r="I18" s="44" t="s">
        <v>87</v>
      </c>
      <c r="J18" s="81" t="s">
        <v>115</v>
      </c>
      <c r="K18" s="80"/>
      <c r="L18" s="78" t="s">
        <v>21</v>
      </c>
      <c r="M18" s="103"/>
      <c r="N18" s="39">
        <f t="shared" ref="N18:N23" si="7">IF(M18="A",4,IF(M18="B",3,IF(M18="C",2,IF(M18="D",1,0))))*K18</f>
        <v>0</v>
      </c>
    </row>
    <row r="19" spans="1:16" s="5" customFormat="1" ht="13.5" thickBot="1" x14ac:dyDescent="0.25">
      <c r="A19" s="62" t="s">
        <v>19</v>
      </c>
      <c r="B19" s="113"/>
      <c r="C19" s="70" t="s">
        <v>70</v>
      </c>
      <c r="D19" s="71"/>
      <c r="E19" s="69"/>
      <c r="F19" s="14"/>
      <c r="G19" s="30"/>
      <c r="H19" s="114"/>
      <c r="I19" s="45" t="s">
        <v>88</v>
      </c>
      <c r="J19" s="82" t="s">
        <v>45</v>
      </c>
      <c r="K19" s="80"/>
      <c r="L19" s="78" t="s">
        <v>21</v>
      </c>
      <c r="M19" s="103"/>
      <c r="N19" s="39">
        <f t="shared" si="7"/>
        <v>0</v>
      </c>
    </row>
    <row r="20" spans="1:16" s="5" customFormat="1" ht="18" customHeight="1" x14ac:dyDescent="0.2">
      <c r="A20" s="14"/>
      <c r="C20" s="73" t="s">
        <v>68</v>
      </c>
      <c r="D20" s="72"/>
      <c r="E20" s="72"/>
      <c r="F20" s="14"/>
      <c r="G20" s="30"/>
      <c r="H20" s="114" t="s">
        <v>116</v>
      </c>
      <c r="I20" s="107" t="s">
        <v>58</v>
      </c>
      <c r="J20" s="108"/>
      <c r="K20" s="80"/>
      <c r="L20" s="78" t="s">
        <v>21</v>
      </c>
      <c r="M20" s="103"/>
      <c r="N20" s="39">
        <f t="shared" si="7"/>
        <v>0</v>
      </c>
      <c r="P20" s="14"/>
    </row>
    <row r="21" spans="1:16" s="5" customFormat="1" ht="15" customHeight="1" thickBot="1" x14ac:dyDescent="0.25">
      <c r="E21" s="72"/>
      <c r="F21" s="14"/>
      <c r="G21" s="30"/>
      <c r="H21" s="114"/>
      <c r="I21" s="109" t="s">
        <v>59</v>
      </c>
      <c r="J21" s="110"/>
      <c r="K21" s="80"/>
      <c r="L21" s="78" t="s">
        <v>21</v>
      </c>
      <c r="M21" s="103"/>
      <c r="N21" s="39">
        <f t="shared" si="7"/>
        <v>0</v>
      </c>
    </row>
    <row r="22" spans="1:16" s="5" customFormat="1" ht="20.100000000000001" customHeight="1" x14ac:dyDescent="0.3">
      <c r="A22" s="63" t="s">
        <v>3</v>
      </c>
      <c r="B22" s="106" t="e">
        <f>(SUM(N24,N38)/SUM(K24,K38))</f>
        <v>#DIV/0!</v>
      </c>
      <c r="C22" s="68" t="s">
        <v>69</v>
      </c>
      <c r="D22" s="69"/>
      <c r="E22" s="72"/>
      <c r="F22" s="14"/>
      <c r="G22" s="30"/>
      <c r="H22" s="114"/>
      <c r="I22" s="109" t="s">
        <v>60</v>
      </c>
      <c r="J22" s="110"/>
      <c r="K22" s="80"/>
      <c r="L22" s="78" t="s">
        <v>21</v>
      </c>
      <c r="M22" s="103"/>
      <c r="N22" s="39">
        <f t="shared" si="7"/>
        <v>0</v>
      </c>
    </row>
    <row r="23" spans="1:16" s="5" customFormat="1" ht="15.75" customHeight="1" thickBot="1" x14ac:dyDescent="0.25">
      <c r="A23" s="64" t="s">
        <v>24</v>
      </c>
      <c r="B23" s="22"/>
      <c r="C23" s="70" t="s">
        <v>70</v>
      </c>
      <c r="D23" s="71"/>
      <c r="E23" s="72"/>
      <c r="F23" s="14"/>
      <c r="G23" s="30"/>
      <c r="H23" s="114"/>
      <c r="I23" s="111" t="s">
        <v>61</v>
      </c>
      <c r="J23" s="112"/>
      <c r="K23" s="80"/>
      <c r="L23" s="78" t="s">
        <v>21</v>
      </c>
      <c r="M23" s="103"/>
      <c r="N23" s="39">
        <f t="shared" si="7"/>
        <v>0</v>
      </c>
    </row>
    <row r="24" spans="1:16" s="5" customFormat="1" ht="14.25" customHeight="1" thickBot="1" x14ac:dyDescent="0.25">
      <c r="A24" s="14"/>
      <c r="B24" s="14"/>
      <c r="C24" s="73" t="s">
        <v>68</v>
      </c>
      <c r="D24" s="72"/>
      <c r="E24" s="72"/>
      <c r="F24" s="14"/>
      <c r="G24" s="30"/>
      <c r="H24" s="99"/>
      <c r="I24" s="115" t="s">
        <v>101</v>
      </c>
      <c r="J24" s="115"/>
      <c r="K24" s="48">
        <f>SUM(K3:K5,K7:K8,K10:K11,K13:K14,K16:K23)+MAX(K6,K15)+MAX(K9,K12)</f>
        <v>0</v>
      </c>
      <c r="L24" s="49"/>
      <c r="M24" s="47" t="s">
        <v>66</v>
      </c>
      <c r="N24" s="50">
        <f>SUM(N3:N5,N7:N8,N10:N11,N13:N14,N16:N23)+MAX(N6,N15)+MAX(N9,N12)</f>
        <v>0</v>
      </c>
    </row>
    <row r="25" spans="1:16" s="5" customFormat="1" ht="12" customHeight="1" x14ac:dyDescent="0.2">
      <c r="G25" s="30"/>
      <c r="H25" s="114" t="s">
        <v>110</v>
      </c>
      <c r="I25" s="45" t="s">
        <v>46</v>
      </c>
      <c r="J25" s="82" t="s">
        <v>49</v>
      </c>
      <c r="K25" s="80"/>
      <c r="L25" s="78" t="s">
        <v>21</v>
      </c>
      <c r="M25" s="103"/>
      <c r="N25" s="39">
        <f t="shared" ref="N25:N34" si="8">IF(M25="A",4,IF(M25="B",3,IF(M25="C",2,IF(M25="D",1,0))))*K25</f>
        <v>0</v>
      </c>
    </row>
    <row r="26" spans="1:16" s="5" customFormat="1" ht="10.5" customHeight="1" thickBot="1" x14ac:dyDescent="0.35">
      <c r="A26" s="14"/>
      <c r="B26" s="23"/>
      <c r="C26" s="26"/>
      <c r="D26" s="27"/>
      <c r="E26" s="26"/>
      <c r="F26" s="14"/>
      <c r="G26" s="30"/>
      <c r="H26" s="114"/>
      <c r="I26" s="45" t="s">
        <v>47</v>
      </c>
      <c r="J26" s="82" t="s">
        <v>50</v>
      </c>
      <c r="K26" s="84"/>
      <c r="L26" s="78" t="s">
        <v>21</v>
      </c>
      <c r="M26" s="103"/>
      <c r="N26" s="39">
        <f t="shared" si="8"/>
        <v>0</v>
      </c>
    </row>
    <row r="27" spans="1:16" s="5" customFormat="1" ht="12.75" customHeight="1" thickBot="1" x14ac:dyDescent="0.3">
      <c r="A27" s="14"/>
      <c r="B27" s="24" t="s">
        <v>65</v>
      </c>
      <c r="C27" s="28"/>
      <c r="D27" s="29"/>
      <c r="E27" s="30"/>
      <c r="F27" s="75"/>
      <c r="G27" s="76"/>
      <c r="H27" s="114"/>
      <c r="I27" s="45" t="s">
        <v>89</v>
      </c>
      <c r="J27" s="82" t="s">
        <v>51</v>
      </c>
      <c r="K27" s="80"/>
      <c r="L27" s="78" t="s">
        <v>21</v>
      </c>
      <c r="M27" s="103"/>
      <c r="N27" s="39">
        <f t="shared" si="8"/>
        <v>0</v>
      </c>
    </row>
    <row r="28" spans="1:16" s="5" customFormat="1" ht="11.25" x14ac:dyDescent="0.2">
      <c r="A28" s="14"/>
      <c r="B28" s="14"/>
      <c r="C28" s="14"/>
      <c r="D28" s="25"/>
      <c r="E28" s="14"/>
      <c r="F28" s="14"/>
      <c r="G28" s="30"/>
      <c r="H28" s="114"/>
      <c r="I28" s="45" t="s">
        <v>90</v>
      </c>
      <c r="J28" s="82" t="s">
        <v>52</v>
      </c>
      <c r="K28" s="80"/>
      <c r="L28" s="78" t="s">
        <v>21</v>
      </c>
      <c r="M28" s="103"/>
      <c r="N28" s="39">
        <f t="shared" si="8"/>
        <v>0</v>
      </c>
    </row>
    <row r="29" spans="1:16" s="5" customFormat="1" ht="11.25" x14ac:dyDescent="0.2">
      <c r="A29" s="14"/>
      <c r="B29" s="14"/>
      <c r="D29" s="8"/>
      <c r="G29" s="9"/>
      <c r="H29" s="114"/>
      <c r="I29" s="46" t="s">
        <v>48</v>
      </c>
      <c r="J29" s="43" t="s">
        <v>53</v>
      </c>
      <c r="K29" s="80"/>
      <c r="L29" s="78" t="s">
        <v>21</v>
      </c>
      <c r="M29" s="103"/>
      <c r="N29" s="39">
        <f t="shared" si="8"/>
        <v>0</v>
      </c>
    </row>
    <row r="30" spans="1:16" s="5" customFormat="1" ht="11.25" x14ac:dyDescent="0.2">
      <c r="D30" s="8"/>
      <c r="G30" s="9"/>
      <c r="H30" s="119" t="s">
        <v>111</v>
      </c>
      <c r="I30" s="44" t="s">
        <v>93</v>
      </c>
      <c r="J30" s="81" t="s">
        <v>95</v>
      </c>
      <c r="K30" s="77"/>
      <c r="L30" s="78" t="s">
        <v>21</v>
      </c>
      <c r="M30" s="103"/>
      <c r="N30" s="39">
        <f t="shared" si="8"/>
        <v>0</v>
      </c>
    </row>
    <row r="31" spans="1:16" s="5" customFormat="1" ht="12" customHeight="1" x14ac:dyDescent="0.2">
      <c r="D31" s="8"/>
      <c r="G31" s="9"/>
      <c r="H31" s="119"/>
      <c r="I31" s="46" t="s">
        <v>94</v>
      </c>
      <c r="J31" s="43" t="s">
        <v>96</v>
      </c>
      <c r="K31" s="84"/>
      <c r="L31" s="78" t="s">
        <v>21</v>
      </c>
      <c r="M31" s="103"/>
      <c r="N31" s="39">
        <f t="shared" si="8"/>
        <v>0</v>
      </c>
    </row>
    <row r="32" spans="1:16" s="5" customFormat="1" ht="11.25" customHeight="1" x14ac:dyDescent="0.2">
      <c r="D32" s="12"/>
      <c r="E32" s="12"/>
      <c r="G32" s="9"/>
      <c r="H32" s="119" t="s">
        <v>112</v>
      </c>
      <c r="I32" s="44" t="s">
        <v>91</v>
      </c>
      <c r="J32" s="81" t="s">
        <v>55</v>
      </c>
      <c r="K32" s="84"/>
      <c r="L32" s="78" t="s">
        <v>21</v>
      </c>
      <c r="M32" s="103"/>
      <c r="N32" s="39">
        <f t="shared" si="8"/>
        <v>0</v>
      </c>
    </row>
    <row r="33" spans="4:14" s="5" customFormat="1" ht="12" customHeight="1" x14ac:dyDescent="0.2">
      <c r="D33" s="11"/>
      <c r="E33" s="10"/>
      <c r="G33" s="9"/>
      <c r="H33" s="119"/>
      <c r="I33" s="45" t="s">
        <v>92</v>
      </c>
      <c r="J33" s="82" t="s">
        <v>56</v>
      </c>
      <c r="K33" s="84"/>
      <c r="L33" s="78" t="s">
        <v>21</v>
      </c>
      <c r="M33" s="103"/>
      <c r="N33" s="39">
        <f t="shared" si="8"/>
        <v>0</v>
      </c>
    </row>
    <row r="34" spans="4:14" s="5" customFormat="1" ht="11.25" x14ac:dyDescent="0.2">
      <c r="D34" s="8"/>
      <c r="G34" s="9"/>
      <c r="H34" s="119"/>
      <c r="I34" s="46" t="s">
        <v>54</v>
      </c>
      <c r="J34" s="43" t="s">
        <v>57</v>
      </c>
      <c r="K34" s="84"/>
      <c r="L34" s="78" t="s">
        <v>21</v>
      </c>
      <c r="M34" s="103"/>
      <c r="N34" s="39">
        <f t="shared" si="8"/>
        <v>0</v>
      </c>
    </row>
    <row r="35" spans="4:14" ht="22.5" x14ac:dyDescent="0.25">
      <c r="H35" s="119" t="s">
        <v>113</v>
      </c>
      <c r="I35" s="44" t="s">
        <v>98</v>
      </c>
      <c r="J35" s="81" t="s">
        <v>100</v>
      </c>
      <c r="K35" s="84"/>
      <c r="L35" s="78" t="s">
        <v>21</v>
      </c>
      <c r="M35" s="103"/>
      <c r="N35" s="39">
        <f t="shared" ref="N35:N36" si="9">IF(M35="A",4,IF(M35="B",3,IF(M35="C",2,IF(M35="D",1,0))))*K35</f>
        <v>0</v>
      </c>
    </row>
    <row r="36" spans="4:14" ht="15" customHeight="1" x14ac:dyDescent="0.25">
      <c r="H36" s="119"/>
      <c r="I36" s="45" t="s">
        <v>99</v>
      </c>
      <c r="J36" s="82" t="s">
        <v>97</v>
      </c>
      <c r="K36" s="84"/>
      <c r="L36" s="78" t="s">
        <v>21</v>
      </c>
      <c r="M36" s="103"/>
      <c r="N36" s="39">
        <f t="shared" si="9"/>
        <v>0</v>
      </c>
    </row>
    <row r="37" spans="4:14" ht="15.75" thickBot="1" x14ac:dyDescent="0.3">
      <c r="H37" s="120"/>
      <c r="I37" s="98" t="s">
        <v>63</v>
      </c>
      <c r="J37" s="93" t="s">
        <v>64</v>
      </c>
      <c r="K37" s="92"/>
      <c r="L37" s="79" t="s">
        <v>21</v>
      </c>
      <c r="M37" s="104"/>
      <c r="N37" s="39">
        <f>IF(M37="A",4,IF(M37="B",3,IF(M37="C",2,IF(M37="D",1,0))))*K37</f>
        <v>0</v>
      </c>
    </row>
    <row r="38" spans="4:14" ht="15.75" thickBot="1" x14ac:dyDescent="0.3">
      <c r="I38" s="102" t="s">
        <v>114</v>
      </c>
      <c r="J38" s="51"/>
      <c r="K38" s="52">
        <f>SUM(K25:K37)</f>
        <v>0</v>
      </c>
      <c r="L38" s="53"/>
      <c r="M38" s="54" t="s">
        <v>66</v>
      </c>
      <c r="N38" s="55">
        <f>SUM(N25:N37)</f>
        <v>0</v>
      </c>
    </row>
  </sheetData>
  <sheetProtection formatCells="0"/>
  <sortState ref="P4:Q7">
    <sortCondition ref="P3"/>
  </sortState>
  <mergeCells count="24">
    <mergeCell ref="F15:F16"/>
    <mergeCell ref="A3:A4"/>
    <mergeCell ref="C3:C4"/>
    <mergeCell ref="D3:D4"/>
    <mergeCell ref="E3:E4"/>
    <mergeCell ref="F3:F4"/>
    <mergeCell ref="A15:A16"/>
    <mergeCell ref="C15:C16"/>
    <mergeCell ref="D15:D16"/>
    <mergeCell ref="E15:E16"/>
    <mergeCell ref="H32:H34"/>
    <mergeCell ref="H35:H37"/>
    <mergeCell ref="H12:H14"/>
    <mergeCell ref="H1:H2"/>
    <mergeCell ref="H15:H17"/>
    <mergeCell ref="H18:H19"/>
    <mergeCell ref="H3:H5"/>
    <mergeCell ref="H6:H7"/>
    <mergeCell ref="H8:H11"/>
    <mergeCell ref="H20:H23"/>
    <mergeCell ref="I24:J24"/>
    <mergeCell ref="I2:N2"/>
    <mergeCell ref="H25:H29"/>
    <mergeCell ref="H30:H31"/>
  </mergeCells>
  <pageMargins left="0.25" right="0.25" top="0.75" bottom="0.75" header="0.3" footer="0.3"/>
  <pageSetup orientation="landscape" r:id="rId1"/>
  <headerFooter>
    <oddHeader>&amp;L&amp;14Biology
&amp;11 (grades 9-12 certification)&amp;CStudent Name:
_________________________&amp;R&amp;12GPA Table   *3.00 - overall GPA (for professional 
education and area content) not per individual course</oddHeader>
    <oddFooter>&amp;LFor questions and help please see:&amp;CCurrent as of 5/1/2018&amp;RRevised to meet DESE requirments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2019-01-17T20:05:53Z</cp:lastPrinted>
  <dcterms:created xsi:type="dcterms:W3CDTF">2018-01-24T19:50:47Z</dcterms:created>
  <dcterms:modified xsi:type="dcterms:W3CDTF">2019-01-17T20:06:09Z</dcterms:modified>
</cp:coreProperties>
</file>