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45" windowWidth="19320" windowHeight="1276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08" i="1"/>
  <c r="E824"/>
  <c r="B888"/>
  <c r="E69"/>
  <c r="E74"/>
  <c r="E83"/>
  <c r="E838"/>
  <c r="E847"/>
  <c r="E852"/>
  <c r="B889"/>
  <c r="D888"/>
  <c r="D893"/>
  <c r="E703"/>
  <c r="E537"/>
  <c r="B891"/>
  <c r="E647"/>
  <c r="E652"/>
  <c r="E704"/>
  <c r="E709"/>
  <c r="B890"/>
  <c r="C891"/>
  <c r="E297"/>
  <c r="E182"/>
  <c r="E196"/>
  <c r="E300"/>
  <c r="E309"/>
  <c r="D892"/>
  <c r="B886"/>
  <c r="E867"/>
  <c r="D852"/>
  <c r="E747"/>
  <c r="E695"/>
  <c r="E708"/>
  <c r="E821"/>
  <c r="E871"/>
  <c r="E883"/>
  <c r="E723"/>
  <c r="E732"/>
  <c r="E737"/>
  <c r="E751"/>
  <c r="E760"/>
  <c r="E765"/>
  <c r="E788"/>
  <c r="E779"/>
  <c r="E784"/>
  <c r="E793"/>
  <c r="D647"/>
  <c r="D300"/>
  <c r="D83"/>
  <c r="D69"/>
  <c r="E304"/>
  <c r="E295"/>
  <c r="E580"/>
  <c r="E585"/>
  <c r="E589"/>
  <c r="E594"/>
  <c r="E817"/>
  <c r="E876"/>
  <c r="E475"/>
  <c r="E471"/>
  <c r="E466"/>
  <c r="E447"/>
  <c r="E451"/>
  <c r="E442"/>
  <c r="E438"/>
  <c r="E452"/>
  <c r="E54"/>
  <c r="E50"/>
  <c r="E45"/>
  <c r="E41"/>
  <c r="E55"/>
  <c r="E195"/>
  <c r="E191"/>
  <c r="E186"/>
  <c r="E280"/>
  <c r="E276"/>
  <c r="E271"/>
  <c r="E267"/>
  <c r="E281"/>
  <c r="E337"/>
  <c r="E333"/>
  <c r="E328"/>
  <c r="E324"/>
  <c r="E338"/>
  <c r="E394"/>
  <c r="E390"/>
  <c r="E385"/>
  <c r="E381"/>
  <c r="E395"/>
  <c r="E508"/>
  <c r="E504"/>
  <c r="E499"/>
  <c r="E495"/>
  <c r="E509"/>
  <c r="E565"/>
  <c r="E561"/>
  <c r="E556"/>
  <c r="E552"/>
  <c r="E566"/>
  <c r="E622"/>
  <c r="E618"/>
  <c r="E613"/>
  <c r="E609"/>
  <c r="E623"/>
  <c r="E651"/>
  <c r="E642"/>
  <c r="E638"/>
  <c r="E699"/>
  <c r="E812"/>
  <c r="E849"/>
  <c r="E843"/>
  <c r="E756"/>
  <c r="E728"/>
  <c r="E675"/>
  <c r="E671"/>
  <c r="E666"/>
  <c r="E680"/>
  <c r="E528"/>
  <c r="E418"/>
  <c r="E414"/>
  <c r="E409"/>
  <c r="E423"/>
  <c r="E361"/>
  <c r="E357"/>
  <c r="E352"/>
  <c r="E366"/>
  <c r="E247"/>
  <c r="E243"/>
  <c r="E238"/>
  <c r="E252"/>
  <c r="E219"/>
  <c r="E215"/>
  <c r="E210"/>
  <c r="E224"/>
  <c r="E162"/>
  <c r="E158"/>
  <c r="E153"/>
  <c r="E167"/>
  <c r="E134"/>
  <c r="E130"/>
  <c r="E125"/>
  <c r="E139"/>
  <c r="E106"/>
  <c r="E102"/>
  <c r="E97"/>
  <c r="E111"/>
  <c r="E78"/>
  <c r="E12"/>
  <c r="E26"/>
  <c r="B894"/>
  <c r="B887"/>
  <c r="E480"/>
</calcChain>
</file>

<file path=xl/comments1.xml><?xml version="1.0" encoding="utf-8"?>
<comments xmlns="http://schemas.openxmlformats.org/spreadsheetml/2006/main">
  <authors>
    <author>Pernita Kapila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Pernita Kapila:
No issues here, except that I want to make sure their decorations or props wont have a one time use 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League fees and Ref fees must stay. I would allot according to priorities, cutting from lodging and ground travel as necessary 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Interesting topic, but I worry about attendance. I think they quoted 30-50 expected attendance. Go with their stated minimum. 
Movie rights are way too expensive for the number of people they'll get to come. 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Cheap, but just not a fan at all. Is the YMCA in Kirksville something Truman students really care about (especially since we have the Rec).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Fully fund in my opinion. 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Don’t like money for travel to Columbia. Food/Equimpent costs seem really high. 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Cut as TAF demands. 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Very small amount, but nervous about their previous lack of communication with FAC.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food for speaker, no equipment. But otherwise FUND FUND FUND.</t>
        </r>
      </text>
    </comment>
    <comment ref="A255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Hot mess of an application; hopefully they revise. Cut from gas. </t>
        </r>
      </text>
    </comment>
    <comment ref="A312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Lodging costs are ridiculous. They can find families to stay with. </t>
        </r>
      </text>
    </comment>
    <comment ref="A341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Wasn't at hearing. They're much better to work than before. </t>
        </r>
      </text>
    </comment>
    <comment ref="A369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 here. </t>
        </r>
      </text>
    </comment>
    <comment ref="A398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Only thing is the EMT payment…otherwise I like everything. Be wary of travel since they don’t know where the judges are going. </t>
        </r>
      </text>
    </comment>
    <comment ref="A426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food cost. Posters and table tents too much. Gas seems incredibly high. </t>
        </r>
      </text>
    </comment>
    <comment ref="A455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Hell no to the coaching fee. They have no student in mind, it's for an individual student, and is nontransferrable. No. </t>
        </r>
      </text>
    </comment>
    <comment ref="A483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Cut only if necessary. </t>
        </r>
      </text>
    </comment>
    <comment ref="A512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Ok. This event on paper is fabulous. I am HIGHLY concerned about their ability to pull this event off. They do this everytime: they pitch a great event and never do anything. Give them minimum amount possible. </t>
        </r>
      </text>
    </comment>
    <comment ref="A540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I say no the balls and paint for now. Cut from ground and lodging as necessary. </t>
        </r>
      </text>
    </comment>
    <comment ref="A569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We can't fund the scholarship. No to food. They should only get one night's hotel stay. Nervous about them pulling this off. </t>
        </r>
      </text>
    </comment>
    <comment ref="A597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Cut as necessary to be on par with other ICA teams. </t>
        </r>
      </text>
    </comment>
    <comment ref="A626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Make sure we fund refs for the home tournament. Cut gas and lodging as necessary. </t>
        </r>
      </text>
    </comment>
    <comment ref="A655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issues. Fund them. Good event. She seemed really on top of things. </t>
        </r>
      </text>
    </comment>
    <comment ref="A683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Crazy expensive gas/lodging. Cut as necessary. Be aware of which semester they need money for and National's fees. </t>
        </r>
      </text>
    </comment>
    <comment ref="A712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I only want to fund this if it's going to be free or near free for students. No to the food. </t>
        </r>
      </text>
    </comment>
    <comment ref="A740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Fantastic idea; VERY CONCERNED about ability to pull this off. I think they could get funding from a lot of other sources on campus, so err on the side of extreme caution when funding here. </t>
        </r>
      </text>
    </comment>
    <comment ref="A768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No to props: they aren't central to events and would be a one-time use thing; I'm not comfortable funding that. No to the "other" I don't want to fund a "just in case" cost that could go toward another guaranteed event. Trip to Columbia SHOULD NOT cost $300 - go with University rate. I'm fine with everything else.</t>
        </r>
      </text>
    </comment>
    <comment ref="A796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Cut as necessary…if they showed up for their rescheduled hearing. </t>
        </r>
      </text>
    </comment>
    <comment ref="A827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ASG does this and for MUCH less money. I think Espino is mostly a SLG alum and not mostly a breast cancer awareness speaker. I also don't want two speakers back to back and have these two groups not communicating. Also SLG has not been the best to work with. Go with their absolute min. A banner doesn't cost $50. </t>
        </r>
      </text>
    </comment>
    <comment ref="A855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League fees, travel, and posters are fine. We CANNOT fund an off-campus BBQ. I'm nervous about funding ammo because it is a one time use thing, but it is also central to their actual function as a club. Cut as necessary. </t>
        </r>
      </text>
    </comment>
    <comment ref="E883" authorId="0">
      <text>
        <r>
          <rPr>
            <b/>
            <sz val="9"/>
            <color indexed="81"/>
            <rFont val="Tahoma"/>
            <family val="2"/>
          </rPr>
          <t>Pernita Kapila:</t>
        </r>
        <r>
          <rPr>
            <sz val="9"/>
            <color indexed="81"/>
            <rFont val="Tahoma"/>
            <family val="2"/>
          </rPr>
          <t xml:space="preserve">
WATCH THIS BOX. It kept being funny when I was making the spreadsheet;make sure it's correctly totalling everything above. </t>
        </r>
      </text>
    </comment>
  </commentList>
</comments>
</file>

<file path=xl/sharedStrings.xml><?xml version="1.0" encoding="utf-8"?>
<sst xmlns="http://schemas.openxmlformats.org/spreadsheetml/2006/main" count="903" uniqueCount="182">
  <si>
    <t>Educational/motivational speaker. Survivor of domestic minor sex trafficking.</t>
  </si>
  <si>
    <t>TSU Up Til Dawn</t>
  </si>
  <si>
    <t>Philanthropy event for St. Jude's Children's Hospital</t>
  </si>
  <si>
    <t>$300 under honorarium should go under travel, it's to get supplies in COMO</t>
  </si>
  <si>
    <t>Ask for more info on pop/equipment/projected Revenue</t>
  </si>
  <si>
    <t>Other Posters is for table tents/door tags; other is $ for set up/tear down fees</t>
  </si>
  <si>
    <t>Still Need to Cut:</t>
  </si>
  <si>
    <t>Roller Hockey</t>
  </si>
  <si>
    <t>League Fees (most expensive ones of all apps)</t>
  </si>
  <si>
    <t>Equipment is pucks, travel to St. Peter's MO for tourneys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</si>
  <si>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1.League Fees 2.Equipment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3.Travel 4.Posters</t>
    </r>
  </si>
  <si>
    <t>Sigma Lambda Gamma National Sorority Inc.</t>
  </si>
  <si>
    <t>Speaker Dr. Michelle Espino- talk about battle with breast cancer</t>
  </si>
  <si>
    <t>Travel from Athens GA</t>
  </si>
  <si>
    <t>Other Publicity is for a banner</t>
  </si>
  <si>
    <t>ICA TEAMS</t>
  </si>
  <si>
    <t>Mock Trial</t>
  </si>
  <si>
    <t>JujiTSU</t>
  </si>
  <si>
    <t>Bullets Rugby</t>
  </si>
  <si>
    <t>TSUnami</t>
  </si>
  <si>
    <t>Total Requested Before Revisions:</t>
  </si>
  <si>
    <t>Must Cut At Least:</t>
  </si>
  <si>
    <t>Total Allotted:</t>
  </si>
  <si>
    <t>TAF:</t>
  </si>
  <si>
    <t>ICA Alloted Funds:</t>
  </si>
  <si>
    <t>FAC Alloted Funds:</t>
  </si>
  <si>
    <t>ICA % of TAF:</t>
  </si>
  <si>
    <t>FAC % of TAF:</t>
  </si>
  <si>
    <t>FAC GROUPS</t>
  </si>
  <si>
    <t>ASG YMCA</t>
  </si>
  <si>
    <t>ASG BCAW</t>
  </si>
  <si>
    <t>MSA</t>
  </si>
  <si>
    <t>ACS</t>
  </si>
  <si>
    <t>Hillel</t>
  </si>
  <si>
    <t>Bike CO-OP</t>
  </si>
  <si>
    <t>Equestrian Team</t>
  </si>
  <si>
    <t>Sigma Lamda Gamma</t>
  </si>
  <si>
    <t>Delta Sigma Theta</t>
  </si>
  <si>
    <t>ECO</t>
  </si>
  <si>
    <t xml:space="preserve">Amnesty International </t>
  </si>
  <si>
    <t>Up Till Daw</t>
  </si>
  <si>
    <t>ICA MAX (45%):</t>
  </si>
  <si>
    <t>FAC Max (60%):</t>
  </si>
  <si>
    <t>League Fees</t>
    <phoneticPr fontId="9" type="noConversion"/>
  </si>
  <si>
    <t>Ref</t>
    <phoneticPr fontId="9" type="noConversion"/>
  </si>
  <si>
    <t>Travel</t>
    <phoneticPr fontId="9" type="noConversion"/>
  </si>
  <si>
    <t>Lodging</t>
    <phoneticPr fontId="9" type="noConversion"/>
  </si>
  <si>
    <t>$400 in other is for one member's coaching certification</t>
  </si>
  <si>
    <t>JujiTSU Men's Ultimate Frisbee</t>
  </si>
  <si>
    <t>5 Tournaments</t>
  </si>
  <si>
    <t xml:space="preserve">*Not requesting any travel fees b/c "it's much more difficult to estimate travel </t>
  </si>
  <si>
    <t>expenses depending on the # of players"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</si>
  <si>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1.Fees/Contractual  2.Publicity</t>
    </r>
    <r>
      <rPr>
        <sz val="10"/>
        <rFont val="Verdana"/>
        <family val="2"/>
      </rPr>
      <t xml:space="preserve"> </t>
    </r>
  </si>
  <si>
    <t>Alpha Phi Alpha</t>
  </si>
  <si>
    <t>Honorarium for celebrity guest to host dating game</t>
  </si>
  <si>
    <t>Said honorarium would be 3000-4000</t>
  </si>
  <si>
    <t xml:space="preserve">Already filled out event information form! </t>
  </si>
  <si>
    <t>Delta Sigma Theta Sorority, Inc.</t>
  </si>
  <si>
    <t>Scholarship Poetry Slam/Comedy: Honorarium/everything for speaker.</t>
  </si>
  <si>
    <t>Other for table tents, want at other universities?</t>
  </si>
  <si>
    <t>Other for scholarship award</t>
  </si>
  <si>
    <t>Women's Club Volleyball</t>
  </si>
  <si>
    <t>3 tourneys w/ 2 teams at each. 150 for first, 125 for second. $1100 is 4 tourneys, not 3- ASK</t>
  </si>
  <si>
    <t xml:space="preserve">3 cars/tourney, 3 hotel rooms for two tourneys. 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</si>
  <si>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1.League Fees  2.Publicity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Ground Travel 4. Lodging</t>
    </r>
  </si>
  <si>
    <t>Women's Club Basketball</t>
  </si>
  <si>
    <t>4 tournaments at average of 200/tourney</t>
  </si>
  <si>
    <t>Host fall tournament- ref's fees</t>
  </si>
  <si>
    <t>Ground travel to Marquette, SIUE, Mizzou.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</si>
  <si>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1.Fees/Contractual  2.Travel/Lodging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3.Publicity</t>
    </r>
    <r>
      <rPr>
        <sz val="10"/>
        <rFont val="Verdana"/>
        <family val="2"/>
      </rPr>
      <t xml:space="preserve"> </t>
    </r>
  </si>
  <si>
    <t>Environmental Campus Organization (ECO)</t>
  </si>
  <si>
    <t>Local Foods Dinner- hope to serve 200 people</t>
  </si>
  <si>
    <t>Says in letter they want to have speaker- ask if honorarium needed?</t>
  </si>
  <si>
    <t>Using meal swipe as ticket option, ask about project. Rev. thru ticket sales</t>
  </si>
  <si>
    <t>TSUnami Women's Ultimate Frisbee</t>
  </si>
  <si>
    <t>Travel to 5 tourneys; each tourney has bid fee to enter.</t>
  </si>
  <si>
    <t xml:space="preserve">4 cars caravan, farthest is 826 miles away. </t>
  </si>
  <si>
    <t>Loding is 3 super 8 rooms for 2 nights for 3 tourneys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</si>
  <si>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1.Fees/Contractual  2.Publicity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Travel/Lodging</t>
    </r>
  </si>
  <si>
    <t>University Swingers</t>
  </si>
  <si>
    <t>Swinging workshop</t>
  </si>
  <si>
    <t xml:space="preserve">8 hrs of instruction, some recital stuff on Saturday </t>
  </si>
  <si>
    <t>2 instructors from Big City Swing</t>
  </si>
  <si>
    <t>Amnesty International</t>
  </si>
  <si>
    <t xml:space="preserve">Honorarium is for Carissa Phelps, air fair included in price. </t>
  </si>
  <si>
    <t>Holocaust survivor: Speaker is driving himself, no honorarium</t>
  </si>
  <si>
    <t>equipment: speaker requires materials, some truman might have?</t>
  </si>
  <si>
    <t>Revenue, $5 to general public and free to students. The will place ads around Kirksville</t>
  </si>
  <si>
    <t xml:space="preserve">Be sure they know rule about FAC ads off campus </t>
  </si>
  <si>
    <t>100 to 150</t>
  </si>
  <si>
    <t>Club Tennis</t>
  </si>
  <si>
    <t>Travel to 2 tournaments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</si>
  <si>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1.League Fees  2. Publicity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Travel</t>
    </r>
  </si>
  <si>
    <t>Men's Club Soccer</t>
  </si>
  <si>
    <t>Filled out FAC app instead of ICA app… tell to revise</t>
  </si>
  <si>
    <t xml:space="preserve">Honorarium = Ref's fees for 6 home games. Travel is 5 cars gas to 5 away games. </t>
  </si>
  <si>
    <t>Other is fee for Regionals Tournament, tell to revise. Ask about Projected Revenue.</t>
  </si>
  <si>
    <t>MOCK TRIAL</t>
  </si>
  <si>
    <t xml:space="preserve">Traveling to tournaments in KC and STL. </t>
  </si>
  <si>
    <t>Justice Systems cannot help fund them anymore.</t>
  </si>
  <si>
    <t>*Seem confused about where to request lodging, put in both contractual &amp; lodging. ASK!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</si>
  <si>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 League Fees  2. Travel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Lodging</t>
    </r>
  </si>
  <si>
    <t>Sharpshooters</t>
  </si>
  <si>
    <t>Revised Application</t>
  </si>
  <si>
    <t>Equipment is for ammo; Other Publicity is for t-shirts for the team</t>
  </si>
  <si>
    <t>Other expenses is for tools for target building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</si>
  <si>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1.Equipment 2.Fees/Contractual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3.Publicity </t>
    </r>
  </si>
  <si>
    <t>Kirksville Bike Co-op</t>
  </si>
  <si>
    <t>Speaker Ethan Hughes to talk about Possibility Awareness/bike tour of MO</t>
  </si>
  <si>
    <t>Women's Club Lacrosse</t>
  </si>
  <si>
    <t>Have to pay Central Plains league dues, 2 trips to MU, posters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</si>
  <si>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 league fees  2.</t>
    </r>
    <r>
      <rPr>
        <sz val="10"/>
        <rFont val="Verdana"/>
        <family val="2"/>
      </rPr>
      <t xml:space="preserve"> travel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 </t>
    </r>
  </si>
  <si>
    <t>TSU Equestrian Team</t>
  </si>
  <si>
    <t>Annual Horse Show- lasts 2 days</t>
  </si>
  <si>
    <t>*We decided Equest. Team was FAC group last year… right?</t>
  </si>
  <si>
    <t>Equip. is 2 porta potties; other is payment for EMT, required to be on premises</t>
  </si>
  <si>
    <t>True Men</t>
  </si>
  <si>
    <t>**Filled out ICA app, not FAC app. REVISE!</t>
  </si>
  <si>
    <t>A Capella Fest</t>
  </si>
  <si>
    <t>Other Publicity is table tents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</si>
  <si>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1.Travel  2.Lodging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3.Pubclity 4. Food</t>
    </r>
    <r>
      <rPr>
        <sz val="10"/>
        <rFont val="Verdana"/>
        <family val="2"/>
      </rPr>
      <t xml:space="preserve"> </t>
    </r>
  </si>
  <si>
    <t>Iron Dogs</t>
  </si>
  <si>
    <t>Filled out FAC application instead of ICA app… tell to revise</t>
  </si>
  <si>
    <t>Equipment is for belt/chain for weighted dips</t>
  </si>
  <si>
    <t>SSAS</t>
  </si>
  <si>
    <t>Moon Festival</t>
  </si>
  <si>
    <t>[more info]</t>
  </si>
  <si>
    <t>[priorities]</t>
  </si>
  <si>
    <t>Requested</t>
  </si>
  <si>
    <t>Revised</t>
  </si>
  <si>
    <t>Allotted</t>
  </si>
  <si>
    <t>Contractual</t>
  </si>
  <si>
    <t>Honorarium</t>
  </si>
  <si>
    <t>Travel</t>
  </si>
  <si>
    <t>Lodging</t>
  </si>
  <si>
    <t>Food</t>
  </si>
  <si>
    <t>Total</t>
  </si>
  <si>
    <t>Facility</t>
  </si>
  <si>
    <t>Equipment</t>
  </si>
  <si>
    <t>Prop</t>
  </si>
  <si>
    <t>Publicity</t>
  </si>
  <si>
    <t>Poster</t>
  </si>
  <si>
    <t>Other</t>
  </si>
  <si>
    <t>Projected Revenue</t>
  </si>
  <si>
    <t>Women's Club Soccer</t>
  </si>
  <si>
    <t>League fees, regional tourney, 2 home games</t>
  </si>
  <si>
    <t>2 trips to STL, 2 to CoMo, 1 to Manhattan KS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</si>
  <si>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1.League Fees  2.Travel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3.Lodging 4. Posters</t>
    </r>
    <r>
      <rPr>
        <sz val="10"/>
        <rFont val="Verdana"/>
        <family val="2"/>
      </rPr>
      <t xml:space="preserve"> </t>
    </r>
  </si>
  <si>
    <t>League Fees</t>
  </si>
  <si>
    <t>Ref's Fees</t>
  </si>
  <si>
    <t>General</t>
  </si>
  <si>
    <t>Exhibition</t>
  </si>
  <si>
    <t>Travel and Lodging</t>
  </si>
  <si>
    <t>Ground</t>
  </si>
  <si>
    <t>Air</t>
  </si>
  <si>
    <t>Students for Life</t>
  </si>
  <si>
    <t>Pro Life speaker Mary Meehaw: "Why feminists &amp;Liberals should defend the unborn"</t>
  </si>
  <si>
    <t>Traveling from Baltimore to STL then cape air to Kville</t>
  </si>
  <si>
    <t>Equip. is new movie "October Baby" during respect for life week</t>
  </si>
  <si>
    <t>Alpha Sigma Gamma- YMCA</t>
  </si>
  <si>
    <t>Field Day to benefit YMCA</t>
  </si>
  <si>
    <t>Equipment is kites, sidewalk chalk, and bubbles for kid's field day</t>
  </si>
  <si>
    <t>Alpha Sigma Gamma- Breast Cancer Awareness</t>
  </si>
  <si>
    <t>Speakers from the Young Women's Survival Coalition</t>
  </si>
  <si>
    <t>Ask about projected Revenue</t>
  </si>
  <si>
    <t>500-700</t>
  </si>
  <si>
    <t>Muslim Student Association (MSA)</t>
  </si>
  <si>
    <t>Some sort of dinner- didn't have title of event in application</t>
  </si>
  <si>
    <t>May need to move around food expenses on the app…</t>
  </si>
  <si>
    <t>1. Food Expenses 2. Facility Expenses 3. Publicity</t>
  </si>
  <si>
    <t>Bulls Rugby</t>
  </si>
  <si>
    <t>National league fees for $50/person and $150/team, as well as refs for 3 home games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</si>
  <si>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2. Ref's Fees 3. Publicity </t>
    </r>
  </si>
  <si>
    <t xml:space="preserve">BULLETS RUGBY </t>
  </si>
  <si>
    <t>Annual league fees; 4 home games; equip. is balls &amp; paint to line fields</t>
  </si>
  <si>
    <t>Travel = 5 cars for 1 tourney 700 miles away &amp; 5 cars for 2 tourneys 200 miles away</t>
  </si>
  <si>
    <t>Loding is 5 hotel rooms of 2 nights at the same rate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</si>
  <si>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1.League Fees  2.Ref Fees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3.Lodging 4.Ground 5.Publicity</t>
    </r>
  </si>
  <si>
    <t>American Chemical Society</t>
  </si>
  <si>
    <t>Demo show and bonfire with smores</t>
  </si>
  <si>
    <t>Bonfire on Wed. and demo on following Fri.</t>
  </si>
  <si>
    <t>University Hillel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</si>
</sst>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0" fillId="0" borderId="0" xfId="0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0" fontId="0" fillId="0" borderId="0" xfId="0"/>
    <xf numFmtId="164" fontId="0" fillId="0" borderId="0" xfId="0" applyNumberFormat="1"/>
    <xf numFmtId="164" fontId="4" fillId="0" borderId="0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4" fillId="0" borderId="11" xfId="0" applyNumberFormat="1" applyFont="1" applyBorder="1"/>
    <xf numFmtId="0" fontId="0" fillId="0" borderId="0" xfId="0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0" xfId="0" applyBorder="1"/>
    <xf numFmtId="164" fontId="0" fillId="0" borderId="0" xfId="0" applyNumberFormat="1" applyBorder="1"/>
    <xf numFmtId="0" fontId="4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24" xfId="0" applyBorder="1"/>
    <xf numFmtId="0" fontId="0" fillId="0" borderId="17" xfId="0" applyFill="1" applyBorder="1"/>
    <xf numFmtId="164" fontId="3" fillId="0" borderId="17" xfId="0" applyNumberFormat="1" applyFont="1" applyBorder="1"/>
    <xf numFmtId="0" fontId="0" fillId="0" borderId="17" xfId="0" applyBorder="1" applyAlignment="1">
      <alignment wrapText="1"/>
    </xf>
    <xf numFmtId="0" fontId="3" fillId="0" borderId="17" xfId="0" applyFont="1" applyBorder="1"/>
    <xf numFmtId="0" fontId="3" fillId="0" borderId="17" xfId="0" applyNumberFormat="1" applyFont="1" applyBorder="1"/>
    <xf numFmtId="0" fontId="0" fillId="0" borderId="25" xfId="0" applyBorder="1"/>
    <xf numFmtId="164" fontId="4" fillId="0" borderId="12" xfId="0" applyNumberFormat="1" applyFont="1" applyBorder="1" applyProtection="1">
      <protection locked="0"/>
    </xf>
    <xf numFmtId="164" fontId="0" fillId="0" borderId="22" xfId="0" applyNumberFormat="1" applyBorder="1"/>
    <xf numFmtId="164" fontId="4" fillId="0" borderId="26" xfId="0" applyNumberFormat="1" applyFont="1" applyBorder="1"/>
    <xf numFmtId="164" fontId="5" fillId="0" borderId="20" xfId="0" applyNumberFormat="1" applyFont="1" applyBorder="1"/>
    <xf numFmtId="164" fontId="4" fillId="0" borderId="24" xfId="0" applyNumberFormat="1" applyFont="1" applyBorder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286</xdr:row>
      <xdr:rowOff>76200</xdr:rowOff>
    </xdr:from>
    <xdr:to>
      <xdr:col>9</xdr:col>
      <xdr:colOff>609600</xdr:colOff>
      <xdr:row>297</xdr:row>
      <xdr:rowOff>127000</xdr:rowOff>
    </xdr:to>
    <xdr:sp macro="" textlink="">
      <xdr:nvSpPr>
        <xdr:cNvPr id="2" name="TextBox 1"/>
        <xdr:cNvSpPr txBox="1"/>
      </xdr:nvSpPr>
      <xdr:spPr>
        <a:xfrm>
          <a:off x="7239000" y="51562000"/>
          <a:ext cx="2540000" cy="203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/>
            <a:t>This is messed up, fix it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1"/>
  <sheetViews>
    <sheetView tabSelected="1" topLeftCell="A344" workbookViewId="0">
      <pane ySplit="7920" topLeftCell="A887"/>
      <selection activeCell="E879" sqref="E879"/>
      <selection pane="bottomLeft" activeCell="D886" sqref="D886"/>
    </sheetView>
  </sheetViews>
  <sheetFormatPr defaultColWidth="8.85546875" defaultRowHeight="15"/>
  <cols>
    <col min="1" max="1" width="24.7109375" customWidth="1"/>
    <col min="2" max="5" width="15" customWidth="1"/>
    <col min="6" max="6" width="9.7109375" bestFit="1" customWidth="1"/>
    <col min="8" max="8" width="8.28515625" customWidth="1"/>
  </cols>
  <sheetData>
    <row r="1" spans="1:5">
      <c r="A1" s="410" t="s">
        <v>124</v>
      </c>
      <c r="B1" s="411"/>
      <c r="C1" s="411"/>
      <c r="D1" s="411"/>
      <c r="E1" s="412"/>
    </row>
    <row r="2" spans="1:5">
      <c r="A2" s="413" t="s">
        <v>125</v>
      </c>
      <c r="B2" s="414"/>
      <c r="C2" s="414"/>
      <c r="D2" s="414"/>
      <c r="E2" s="415"/>
    </row>
    <row r="3" spans="1:5">
      <c r="A3" s="413" t="s">
        <v>126</v>
      </c>
      <c r="B3" s="414"/>
      <c r="C3" s="414"/>
      <c r="D3" s="414"/>
      <c r="E3" s="415"/>
    </row>
    <row r="4" spans="1:5">
      <c r="A4" s="416" t="s">
        <v>127</v>
      </c>
      <c r="B4" s="417"/>
      <c r="C4" s="417"/>
      <c r="D4" s="417"/>
      <c r="E4" s="418"/>
    </row>
    <row r="5" spans="1:5" ht="15.75" thickBot="1">
      <c r="A5" s="419"/>
      <c r="B5" s="420"/>
      <c r="C5" s="420"/>
      <c r="D5" s="420"/>
      <c r="E5" s="421"/>
    </row>
    <row r="6" spans="1:5" ht="15.75" thickBot="1">
      <c r="A6" s="1"/>
      <c r="B6" s="2"/>
      <c r="C6" s="2" t="s">
        <v>128</v>
      </c>
      <c r="D6" s="2" t="s">
        <v>129</v>
      </c>
      <c r="E6" s="3" t="s">
        <v>130</v>
      </c>
    </row>
    <row r="7" spans="1:5">
      <c r="A7" s="4" t="s">
        <v>131</v>
      </c>
      <c r="B7" s="5"/>
      <c r="C7" s="5"/>
      <c r="D7" s="5"/>
      <c r="E7" s="6"/>
    </row>
    <row r="8" spans="1:5">
      <c r="A8" s="7"/>
      <c r="B8" s="8" t="s">
        <v>132</v>
      </c>
      <c r="C8" s="9">
        <v>0</v>
      </c>
      <c r="D8" s="9"/>
      <c r="E8" s="10"/>
    </row>
    <row r="9" spans="1:5">
      <c r="A9" s="7"/>
      <c r="B9" s="8" t="s">
        <v>133</v>
      </c>
      <c r="C9" s="9">
        <v>0</v>
      </c>
      <c r="D9" s="9"/>
      <c r="E9" s="10"/>
    </row>
    <row r="10" spans="1:5">
      <c r="A10" s="7"/>
      <c r="B10" s="8" t="s">
        <v>134</v>
      </c>
      <c r="C10" s="9">
        <v>0</v>
      </c>
      <c r="D10" s="9"/>
      <c r="E10" s="10"/>
    </row>
    <row r="11" spans="1:5">
      <c r="A11" s="7"/>
      <c r="B11" s="8" t="s">
        <v>135</v>
      </c>
      <c r="C11" s="9">
        <v>0</v>
      </c>
      <c r="D11" s="9"/>
      <c r="E11" s="10"/>
    </row>
    <row r="12" spans="1:5">
      <c r="A12" s="7"/>
      <c r="B12" s="8" t="s">
        <v>136</v>
      </c>
      <c r="C12" s="9">
        <v>0</v>
      </c>
      <c r="D12" s="9"/>
      <c r="E12" s="10">
        <f>SUM(E8:E11)</f>
        <v>0</v>
      </c>
    </row>
    <row r="13" spans="1:5">
      <c r="A13" s="7" t="s">
        <v>137</v>
      </c>
      <c r="B13" s="8"/>
      <c r="C13" s="9"/>
      <c r="D13" s="9"/>
      <c r="E13" s="10"/>
    </row>
    <row r="14" spans="1:5">
      <c r="A14" s="7"/>
      <c r="B14" s="8" t="s">
        <v>138</v>
      </c>
      <c r="C14" s="9">
        <v>100</v>
      </c>
      <c r="D14" s="9"/>
      <c r="E14" s="10">
        <v>100</v>
      </c>
    </row>
    <row r="15" spans="1:5">
      <c r="A15" s="7"/>
      <c r="B15" s="8" t="s">
        <v>139</v>
      </c>
      <c r="C15" s="9">
        <v>50</v>
      </c>
      <c r="D15" s="9"/>
      <c r="E15" s="10">
        <v>50</v>
      </c>
    </row>
    <row r="16" spans="1:5">
      <c r="A16" s="7"/>
      <c r="B16" s="8" t="s">
        <v>135</v>
      </c>
      <c r="C16" s="9">
        <v>500</v>
      </c>
      <c r="D16" s="9"/>
      <c r="E16" s="10">
        <v>500</v>
      </c>
    </row>
    <row r="17" spans="1:5">
      <c r="A17" s="7"/>
      <c r="B17" s="8" t="s">
        <v>136</v>
      </c>
      <c r="C17" s="9">
        <v>650</v>
      </c>
      <c r="D17" s="9"/>
      <c r="E17" s="10">
        <v>650</v>
      </c>
    </row>
    <row r="18" spans="1:5">
      <c r="A18" s="7" t="s">
        <v>140</v>
      </c>
      <c r="B18" s="8"/>
      <c r="C18" s="9"/>
      <c r="D18" s="9"/>
      <c r="E18" s="10"/>
    </row>
    <row r="19" spans="1:5">
      <c r="A19" s="7"/>
      <c r="B19" s="8" t="s">
        <v>141</v>
      </c>
      <c r="C19" s="9">
        <v>75</v>
      </c>
      <c r="D19" s="9"/>
      <c r="E19" s="10">
        <v>75</v>
      </c>
    </row>
    <row r="20" spans="1:5">
      <c r="A20" s="7"/>
      <c r="B20" s="8" t="s">
        <v>142</v>
      </c>
      <c r="C20" s="9">
        <v>25</v>
      </c>
      <c r="D20" s="9"/>
      <c r="E20" s="10">
        <v>25</v>
      </c>
    </row>
    <row r="21" spans="1:5">
      <c r="A21" s="7"/>
      <c r="B21" s="8" t="s">
        <v>136</v>
      </c>
      <c r="C21" s="9">
        <v>100</v>
      </c>
      <c r="D21" s="9"/>
      <c r="E21" s="10">
        <v>100</v>
      </c>
    </row>
    <row r="22" spans="1:5">
      <c r="A22" s="7" t="s">
        <v>142</v>
      </c>
      <c r="B22" s="8"/>
      <c r="C22" s="9"/>
      <c r="D22" s="9"/>
      <c r="E22" s="10"/>
    </row>
    <row r="23" spans="1:5">
      <c r="A23" s="7"/>
      <c r="B23" s="8" t="s">
        <v>136</v>
      </c>
      <c r="C23" s="9">
        <v>0</v>
      </c>
      <c r="D23" s="9"/>
      <c r="E23" s="10"/>
    </row>
    <row r="24" spans="1:5">
      <c r="A24" s="7" t="s">
        <v>143</v>
      </c>
      <c r="B24" s="8"/>
      <c r="C24" s="9"/>
      <c r="D24" s="9"/>
      <c r="E24" s="10"/>
    </row>
    <row r="25" spans="1:5" ht="15.75" thickBot="1">
      <c r="A25" s="13"/>
      <c r="B25" s="14" t="s">
        <v>136</v>
      </c>
      <c r="C25" s="15">
        <v>0</v>
      </c>
      <c r="D25" s="15"/>
      <c r="E25" s="16"/>
    </row>
    <row r="26" spans="1:5" ht="15.75" thickBot="1">
      <c r="A26" s="1" t="s">
        <v>136</v>
      </c>
      <c r="B26" s="2"/>
      <c r="C26" s="11">
        <v>750</v>
      </c>
      <c r="D26" s="11"/>
      <c r="E26" s="12">
        <f>SUM(E12,E17,E21,E23)</f>
        <v>750</v>
      </c>
    </row>
    <row r="28" spans="1:5" ht="15.75" thickBot="1"/>
    <row r="29" spans="1:5">
      <c r="A29" s="410" t="s">
        <v>144</v>
      </c>
      <c r="B29" s="411"/>
      <c r="C29" s="411"/>
      <c r="D29" s="411"/>
      <c r="E29" s="412"/>
    </row>
    <row r="30" spans="1:5">
      <c r="A30" s="413" t="s">
        <v>145</v>
      </c>
      <c r="B30" s="414"/>
      <c r="C30" s="414"/>
      <c r="D30" s="414"/>
      <c r="E30" s="415"/>
    </row>
    <row r="31" spans="1:5">
      <c r="A31" s="413" t="s">
        <v>146</v>
      </c>
      <c r="B31" s="414"/>
      <c r="C31" s="414"/>
      <c r="D31" s="414"/>
      <c r="E31" s="415"/>
    </row>
    <row r="32" spans="1:5">
      <c r="A32" s="413"/>
      <c r="B32" s="414"/>
      <c r="C32" s="414"/>
      <c r="D32" s="414"/>
      <c r="E32" s="415"/>
    </row>
    <row r="33" spans="1:5" ht="15.75" thickBot="1">
      <c r="A33" s="422" t="s">
        <v>147</v>
      </c>
      <c r="B33" s="423"/>
      <c r="C33" s="423"/>
      <c r="D33" s="423"/>
      <c r="E33" s="424"/>
    </row>
    <row r="34" spans="1:5" ht="15.75" thickBot="1">
      <c r="A34" s="17"/>
      <c r="B34" s="18"/>
      <c r="C34" s="18" t="s">
        <v>128</v>
      </c>
      <c r="D34" s="18" t="s">
        <v>129</v>
      </c>
      <c r="E34" s="19" t="s">
        <v>130</v>
      </c>
    </row>
    <row r="35" spans="1:5">
      <c r="A35" s="20" t="s">
        <v>131</v>
      </c>
      <c r="B35" s="21"/>
      <c r="C35" s="21"/>
      <c r="D35" s="21"/>
      <c r="E35" s="22"/>
    </row>
    <row r="36" spans="1:5">
      <c r="A36" s="23"/>
      <c r="B36" s="24" t="s">
        <v>148</v>
      </c>
      <c r="C36" s="25">
        <v>775</v>
      </c>
      <c r="D36" s="25"/>
      <c r="E36" s="382">
        <v>775</v>
      </c>
    </row>
    <row r="37" spans="1:5">
      <c r="A37" s="23"/>
      <c r="B37" s="24" t="s">
        <v>149</v>
      </c>
      <c r="C37" s="25">
        <v>60</v>
      </c>
      <c r="D37" s="25"/>
      <c r="E37" s="382">
        <v>60</v>
      </c>
    </row>
    <row r="38" spans="1:5">
      <c r="A38" s="23"/>
      <c r="B38" s="24" t="s">
        <v>133</v>
      </c>
      <c r="C38" s="25">
        <v>0</v>
      </c>
      <c r="D38" s="25"/>
      <c r="E38" s="382"/>
    </row>
    <row r="39" spans="1:5">
      <c r="A39" s="23"/>
      <c r="B39" s="24" t="s">
        <v>134</v>
      </c>
      <c r="C39" s="25">
        <v>0</v>
      </c>
      <c r="D39" s="25"/>
      <c r="E39" s="382"/>
    </row>
    <row r="40" spans="1:5">
      <c r="A40" s="23"/>
      <c r="B40" s="24" t="s">
        <v>135</v>
      </c>
      <c r="C40" s="25">
        <v>0</v>
      </c>
      <c r="D40" s="25"/>
      <c r="E40" s="382"/>
    </row>
    <row r="41" spans="1:5">
      <c r="A41" s="23"/>
      <c r="B41" s="24" t="s">
        <v>136</v>
      </c>
      <c r="C41" s="25">
        <v>835</v>
      </c>
      <c r="D41" s="25"/>
      <c r="E41" s="382">
        <f>SUM(E36:E40)</f>
        <v>835</v>
      </c>
    </row>
    <row r="42" spans="1:5">
      <c r="A42" s="23" t="s">
        <v>138</v>
      </c>
      <c r="B42" s="24"/>
      <c r="C42" s="25"/>
      <c r="D42" s="25"/>
      <c r="E42" s="382"/>
    </row>
    <row r="43" spans="1:5">
      <c r="A43" s="23"/>
      <c r="B43" s="24" t="s">
        <v>150</v>
      </c>
      <c r="C43" s="25">
        <v>0</v>
      </c>
      <c r="D43" s="25"/>
      <c r="E43" s="382"/>
    </row>
    <row r="44" spans="1:5">
      <c r="A44" s="23"/>
      <c r="B44" s="24" t="s">
        <v>151</v>
      </c>
      <c r="C44" s="25">
        <v>0</v>
      </c>
      <c r="D44" s="25"/>
      <c r="E44" s="382"/>
    </row>
    <row r="45" spans="1:5">
      <c r="A45" s="23"/>
      <c r="B45" s="24" t="s">
        <v>136</v>
      </c>
      <c r="C45" s="25">
        <v>0</v>
      </c>
      <c r="D45" s="25"/>
      <c r="E45" s="382">
        <f>SUM(E43:E44)</f>
        <v>0</v>
      </c>
    </row>
    <row r="46" spans="1:5">
      <c r="A46" s="23" t="s">
        <v>152</v>
      </c>
      <c r="B46" s="24"/>
      <c r="C46" s="25"/>
      <c r="D46" s="25"/>
      <c r="E46" s="382"/>
    </row>
    <row r="47" spans="1:5">
      <c r="A47" s="23"/>
      <c r="B47" s="24" t="s">
        <v>153</v>
      </c>
      <c r="C47" s="25">
        <v>2900</v>
      </c>
      <c r="D47" s="25"/>
      <c r="E47" s="382"/>
    </row>
    <row r="48" spans="1:5">
      <c r="A48" s="23"/>
      <c r="B48" s="24" t="s">
        <v>154</v>
      </c>
      <c r="C48" s="25">
        <v>0</v>
      </c>
      <c r="D48" s="25"/>
      <c r="E48" s="382"/>
    </row>
    <row r="49" spans="1:5">
      <c r="A49" s="23"/>
      <c r="B49" s="24" t="s">
        <v>134</v>
      </c>
      <c r="C49" s="25">
        <v>560</v>
      </c>
      <c r="D49" s="25"/>
      <c r="E49" s="382">
        <v>560</v>
      </c>
    </row>
    <row r="50" spans="1:5">
      <c r="A50" s="23"/>
      <c r="B50" s="24" t="s">
        <v>136</v>
      </c>
      <c r="C50" s="25">
        <v>3460</v>
      </c>
      <c r="D50" s="25"/>
      <c r="E50" s="382">
        <f>SUM(E47:E49)</f>
        <v>560</v>
      </c>
    </row>
    <row r="51" spans="1:5">
      <c r="A51" s="23" t="s">
        <v>140</v>
      </c>
      <c r="B51" s="24"/>
      <c r="C51" s="25"/>
      <c r="D51" s="25"/>
      <c r="E51" s="382"/>
    </row>
    <row r="52" spans="1:5">
      <c r="A52" s="23"/>
      <c r="B52" s="24" t="s">
        <v>141</v>
      </c>
      <c r="C52" s="25">
        <v>150</v>
      </c>
      <c r="D52" s="25"/>
      <c r="E52" s="382">
        <v>100</v>
      </c>
    </row>
    <row r="53" spans="1:5">
      <c r="A53" s="23"/>
      <c r="B53" s="24" t="s">
        <v>142</v>
      </c>
      <c r="C53" s="25">
        <v>0</v>
      </c>
      <c r="D53" s="25"/>
      <c r="E53" s="382"/>
    </row>
    <row r="54" spans="1:5" ht="15.75" thickBot="1">
      <c r="A54" s="23"/>
      <c r="B54" s="24" t="s">
        <v>136</v>
      </c>
      <c r="C54" s="25">
        <v>150</v>
      </c>
      <c r="D54" s="25"/>
      <c r="E54" s="382">
        <f>SUM(E52:E53)</f>
        <v>100</v>
      </c>
    </row>
    <row r="55" spans="1:5" ht="15.75" thickBot="1">
      <c r="A55" s="17" t="s">
        <v>136</v>
      </c>
      <c r="B55" s="18"/>
      <c r="C55" s="26">
        <v>4445</v>
      </c>
      <c r="D55" s="26"/>
      <c r="E55" s="384">
        <f>SUM(E41,E45,E50,E54)</f>
        <v>1495</v>
      </c>
    </row>
    <row r="57" spans="1:5" ht="15.75" thickBot="1"/>
    <row r="58" spans="1:5">
      <c r="A58" s="410" t="s">
        <v>155</v>
      </c>
      <c r="B58" s="411"/>
      <c r="C58" s="411"/>
      <c r="D58" s="411"/>
      <c r="E58" s="412"/>
    </row>
    <row r="59" spans="1:5">
      <c r="A59" s="428" t="s">
        <v>156</v>
      </c>
      <c r="B59" s="414"/>
      <c r="C59" s="414"/>
      <c r="D59" s="414"/>
      <c r="E59" s="415"/>
    </row>
    <row r="60" spans="1:5">
      <c r="A60" s="413" t="s">
        <v>157</v>
      </c>
      <c r="B60" s="414"/>
      <c r="C60" s="414"/>
      <c r="D60" s="414"/>
      <c r="E60" s="415"/>
    </row>
    <row r="61" spans="1:5">
      <c r="A61" s="416" t="s">
        <v>158</v>
      </c>
      <c r="B61" s="417"/>
      <c r="C61" s="417"/>
      <c r="D61" s="417"/>
      <c r="E61" s="418"/>
    </row>
    <row r="62" spans="1:5" ht="15.75" thickBot="1">
      <c r="A62" s="419"/>
      <c r="B62" s="420"/>
      <c r="C62" s="420"/>
      <c r="D62" s="420"/>
      <c r="E62" s="421"/>
    </row>
    <row r="63" spans="1:5" ht="15.75" thickBot="1">
      <c r="A63" s="27"/>
      <c r="B63" s="28"/>
      <c r="C63" s="28" t="s">
        <v>128</v>
      </c>
      <c r="D63" s="28" t="s">
        <v>129</v>
      </c>
      <c r="E63" s="29" t="s">
        <v>130</v>
      </c>
    </row>
    <row r="64" spans="1:5">
      <c r="A64" s="30" t="s">
        <v>131</v>
      </c>
      <c r="B64" s="31"/>
      <c r="C64" s="31"/>
      <c r="D64" s="31"/>
      <c r="E64" s="32"/>
    </row>
    <row r="65" spans="1:5">
      <c r="A65" s="33"/>
      <c r="B65" s="34" t="s">
        <v>132</v>
      </c>
      <c r="C65" s="35">
        <v>600</v>
      </c>
      <c r="D65" s="35">
        <v>1025</v>
      </c>
      <c r="E65" s="382">
        <v>1025</v>
      </c>
    </row>
    <row r="66" spans="1:5">
      <c r="A66" s="33"/>
      <c r="B66" s="34" t="s">
        <v>133</v>
      </c>
      <c r="C66" s="35">
        <v>380</v>
      </c>
      <c r="D66" s="35">
        <v>380</v>
      </c>
      <c r="E66" s="382">
        <v>380</v>
      </c>
    </row>
    <row r="67" spans="1:5">
      <c r="A67" s="33"/>
      <c r="B67" s="34" t="s">
        <v>134</v>
      </c>
      <c r="C67" s="35">
        <v>77</v>
      </c>
      <c r="D67" s="35">
        <v>77</v>
      </c>
      <c r="E67" s="382">
        <v>77</v>
      </c>
    </row>
    <row r="68" spans="1:5">
      <c r="A68" s="33"/>
      <c r="B68" s="34" t="s">
        <v>135</v>
      </c>
      <c r="C68" s="35">
        <v>45</v>
      </c>
      <c r="D68" s="35">
        <v>45</v>
      </c>
      <c r="E68" s="382"/>
    </row>
    <row r="69" spans="1:5">
      <c r="A69" s="33"/>
      <c r="B69" s="34" t="s">
        <v>136</v>
      </c>
      <c r="C69" s="35">
        <v>1102</v>
      </c>
      <c r="D69" s="35">
        <f>SUM(D65:D68)</f>
        <v>1527</v>
      </c>
      <c r="E69" s="382">
        <f>SUM(E65:E68)</f>
        <v>1482</v>
      </c>
    </row>
    <row r="70" spans="1:5">
      <c r="A70" s="33" t="s">
        <v>137</v>
      </c>
      <c r="B70" s="34"/>
      <c r="C70" s="35"/>
      <c r="D70" s="35"/>
      <c r="E70" s="382"/>
    </row>
    <row r="71" spans="1:5">
      <c r="A71" s="33"/>
      <c r="B71" s="34" t="s">
        <v>138</v>
      </c>
      <c r="C71" s="35">
        <v>425</v>
      </c>
      <c r="D71" s="35">
        <v>0</v>
      </c>
      <c r="E71" s="382">
        <v>0</v>
      </c>
    </row>
    <row r="72" spans="1:5">
      <c r="A72" s="33"/>
      <c r="B72" s="34" t="s">
        <v>139</v>
      </c>
      <c r="C72" s="35">
        <v>0</v>
      </c>
      <c r="D72" s="35"/>
      <c r="E72" s="382"/>
    </row>
    <row r="73" spans="1:5">
      <c r="A73" s="33"/>
      <c r="B73" s="34" t="s">
        <v>135</v>
      </c>
      <c r="C73" s="35">
        <v>0</v>
      </c>
      <c r="D73" s="35"/>
      <c r="E73" s="382"/>
    </row>
    <row r="74" spans="1:5">
      <c r="A74" s="33"/>
      <c r="B74" s="34" t="s">
        <v>136</v>
      </c>
      <c r="C74" s="35">
        <v>425</v>
      </c>
      <c r="D74" s="35"/>
      <c r="E74" s="382">
        <f>SUM(E71:E73)</f>
        <v>0</v>
      </c>
    </row>
    <row r="75" spans="1:5">
      <c r="A75" s="33" t="s">
        <v>140</v>
      </c>
      <c r="B75" s="34"/>
      <c r="C75" s="35"/>
      <c r="D75" s="35"/>
      <c r="E75" s="382"/>
    </row>
    <row r="76" spans="1:5">
      <c r="A76" s="33"/>
      <c r="B76" s="34" t="s">
        <v>141</v>
      </c>
      <c r="C76" s="35">
        <v>125</v>
      </c>
      <c r="D76" s="35">
        <v>125</v>
      </c>
      <c r="E76" s="382">
        <v>100</v>
      </c>
    </row>
    <row r="77" spans="1:5">
      <c r="A77" s="33"/>
      <c r="B77" s="34" t="s">
        <v>142</v>
      </c>
      <c r="C77" s="35">
        <v>0</v>
      </c>
      <c r="D77" s="35"/>
      <c r="E77" s="382"/>
    </row>
    <row r="78" spans="1:5">
      <c r="A78" s="33"/>
      <c r="B78" s="34" t="s">
        <v>136</v>
      </c>
      <c r="C78" s="35">
        <v>125</v>
      </c>
      <c r="D78" s="35"/>
      <c r="E78" s="382">
        <f>SUM(E76:E77)</f>
        <v>100</v>
      </c>
    </row>
    <row r="79" spans="1:5">
      <c r="A79" s="33" t="s">
        <v>142</v>
      </c>
      <c r="B79" s="34"/>
      <c r="C79" s="35"/>
      <c r="D79" s="35"/>
      <c r="E79" s="382"/>
    </row>
    <row r="80" spans="1:5">
      <c r="A80" s="33"/>
      <c r="B80" s="34" t="s">
        <v>136</v>
      </c>
      <c r="C80" s="35">
        <v>0</v>
      </c>
      <c r="D80" s="35"/>
      <c r="E80" s="382"/>
    </row>
    <row r="81" spans="1:5">
      <c r="A81" s="33" t="s">
        <v>143</v>
      </c>
      <c r="B81" s="34"/>
      <c r="C81" s="35"/>
      <c r="D81" s="35"/>
      <c r="E81" s="382"/>
    </row>
    <row r="82" spans="1:5" ht="15.75" thickBot="1">
      <c r="A82" s="37"/>
      <c r="B82" s="38" t="s">
        <v>136</v>
      </c>
      <c r="C82" s="39">
        <v>0</v>
      </c>
      <c r="D82" s="39"/>
      <c r="E82" s="388"/>
    </row>
    <row r="83" spans="1:5" ht="15.75" thickBot="1">
      <c r="A83" s="27" t="s">
        <v>136</v>
      </c>
      <c r="B83" s="28"/>
      <c r="C83" s="36">
        <v>1652</v>
      </c>
      <c r="D83" s="36">
        <f>D69+D76</f>
        <v>1652</v>
      </c>
      <c r="E83" s="384">
        <f>SUM(E69,E74,E78,E80)</f>
        <v>1582</v>
      </c>
    </row>
    <row r="85" spans="1:5" ht="15.75" thickBot="1"/>
    <row r="86" spans="1:5">
      <c r="A86" s="410" t="s">
        <v>159</v>
      </c>
      <c r="B86" s="411"/>
      <c r="C86" s="411"/>
      <c r="D86" s="411"/>
      <c r="E86" s="412"/>
    </row>
    <row r="87" spans="1:5">
      <c r="A87" s="429" t="s">
        <v>160</v>
      </c>
      <c r="B87" s="414"/>
      <c r="C87" s="414"/>
      <c r="D87" s="414"/>
      <c r="E87" s="430"/>
    </row>
    <row r="88" spans="1:5">
      <c r="A88" s="413" t="s">
        <v>161</v>
      </c>
      <c r="B88" s="414"/>
      <c r="C88" s="414"/>
      <c r="D88" s="414"/>
      <c r="E88" s="415"/>
    </row>
    <row r="89" spans="1:5">
      <c r="A89" s="416" t="s">
        <v>127</v>
      </c>
      <c r="B89" s="417"/>
      <c r="C89" s="417"/>
      <c r="D89" s="417"/>
      <c r="E89" s="418"/>
    </row>
    <row r="90" spans="1:5" ht="15.75" thickBot="1">
      <c r="A90" s="419"/>
      <c r="B90" s="420"/>
      <c r="C90" s="420"/>
      <c r="D90" s="420"/>
      <c r="E90" s="421"/>
    </row>
    <row r="91" spans="1:5" ht="15.75" thickBot="1">
      <c r="A91" s="40"/>
      <c r="B91" s="41"/>
      <c r="C91" s="41" t="s">
        <v>128</v>
      </c>
      <c r="D91" s="41" t="s">
        <v>129</v>
      </c>
      <c r="E91" s="42" t="s">
        <v>130</v>
      </c>
    </row>
    <row r="92" spans="1:5">
      <c r="A92" s="43" t="s">
        <v>131</v>
      </c>
      <c r="B92" s="44"/>
      <c r="C92" s="44"/>
      <c r="D92" s="44"/>
      <c r="E92" s="45"/>
    </row>
    <row r="93" spans="1:5">
      <c r="A93" s="46"/>
      <c r="B93" s="47" t="s">
        <v>132</v>
      </c>
      <c r="C93" s="48">
        <v>0</v>
      </c>
      <c r="D93" s="48"/>
      <c r="E93" s="382"/>
    </row>
    <row r="94" spans="1:5">
      <c r="A94" s="46"/>
      <c r="B94" s="47" t="s">
        <v>133</v>
      </c>
      <c r="C94" s="48">
        <v>0</v>
      </c>
      <c r="D94" s="48"/>
      <c r="E94" s="382"/>
    </row>
    <row r="95" spans="1:5">
      <c r="A95" s="46"/>
      <c r="B95" s="47" t="s">
        <v>134</v>
      </c>
      <c r="C95" s="48">
        <v>0</v>
      </c>
      <c r="D95" s="48"/>
      <c r="E95" s="382"/>
    </row>
    <row r="96" spans="1:5">
      <c r="A96" s="46"/>
      <c r="B96" s="47" t="s">
        <v>135</v>
      </c>
      <c r="C96" s="48">
        <v>0</v>
      </c>
      <c r="D96" s="48"/>
      <c r="E96" s="382"/>
    </row>
    <row r="97" spans="1:5">
      <c r="A97" s="46"/>
      <c r="B97" s="47" t="s">
        <v>136</v>
      </c>
      <c r="C97" s="48">
        <v>0</v>
      </c>
      <c r="D97" s="48"/>
      <c r="E97" s="382">
        <f>SUM(E93:E96)</f>
        <v>0</v>
      </c>
    </row>
    <row r="98" spans="1:5">
      <c r="A98" s="46" t="s">
        <v>137</v>
      </c>
      <c r="B98" s="47"/>
      <c r="C98" s="48"/>
      <c r="D98" s="48"/>
      <c r="E98" s="382"/>
    </row>
    <row r="99" spans="1:5">
      <c r="A99" s="46"/>
      <c r="B99" s="47" t="s">
        <v>138</v>
      </c>
      <c r="C99" s="48">
        <v>75</v>
      </c>
      <c r="D99" s="48"/>
      <c r="E99" s="382"/>
    </row>
    <row r="100" spans="1:5">
      <c r="A100" s="46"/>
      <c r="B100" s="47" t="s">
        <v>139</v>
      </c>
      <c r="C100" s="48">
        <v>0</v>
      </c>
      <c r="D100" s="48"/>
      <c r="E100" s="382"/>
    </row>
    <row r="101" spans="1:5">
      <c r="A101" s="46"/>
      <c r="B101" s="47" t="s">
        <v>135</v>
      </c>
      <c r="C101" s="48">
        <v>0</v>
      </c>
      <c r="D101" s="48"/>
      <c r="E101" s="382"/>
    </row>
    <row r="102" spans="1:5">
      <c r="A102" s="46"/>
      <c r="B102" s="47" t="s">
        <v>136</v>
      </c>
      <c r="C102" s="48">
        <v>75</v>
      </c>
      <c r="D102" s="48"/>
      <c r="E102" s="382">
        <f>SUM(E99:E101)</f>
        <v>0</v>
      </c>
    </row>
    <row r="103" spans="1:5">
      <c r="A103" s="46" t="s">
        <v>140</v>
      </c>
      <c r="B103" s="47"/>
      <c r="C103" s="48"/>
      <c r="D103" s="48"/>
      <c r="E103" s="382"/>
    </row>
    <row r="104" spans="1:5">
      <c r="A104" s="46"/>
      <c r="B104" s="47" t="s">
        <v>141</v>
      </c>
      <c r="C104" s="48">
        <v>150</v>
      </c>
      <c r="D104" s="48"/>
      <c r="E104" s="382"/>
    </row>
    <row r="105" spans="1:5">
      <c r="A105" s="46"/>
      <c r="B105" s="47" t="s">
        <v>142</v>
      </c>
      <c r="C105" s="48">
        <v>0</v>
      </c>
      <c r="D105" s="48"/>
      <c r="E105" s="382"/>
    </row>
    <row r="106" spans="1:5">
      <c r="A106" s="46"/>
      <c r="B106" s="47" t="s">
        <v>136</v>
      </c>
      <c r="C106" s="48">
        <v>150</v>
      </c>
      <c r="D106" s="48"/>
      <c r="E106" s="382">
        <f>SUM(E104:E105)</f>
        <v>0</v>
      </c>
    </row>
    <row r="107" spans="1:5">
      <c r="A107" s="46" t="s">
        <v>142</v>
      </c>
      <c r="B107" s="47"/>
      <c r="C107" s="48"/>
      <c r="D107" s="48"/>
      <c r="E107" s="382"/>
    </row>
    <row r="108" spans="1:5">
      <c r="A108" s="46"/>
      <c r="B108" s="47" t="s">
        <v>136</v>
      </c>
      <c r="C108" s="48">
        <v>0</v>
      </c>
      <c r="D108" s="48"/>
      <c r="E108" s="382"/>
    </row>
    <row r="109" spans="1:5">
      <c r="A109" s="46" t="s">
        <v>143</v>
      </c>
      <c r="B109" s="47"/>
      <c r="C109" s="48"/>
      <c r="D109" s="48"/>
      <c r="E109" s="382"/>
    </row>
    <row r="110" spans="1:5" ht="15.75" thickBot="1">
      <c r="A110" s="50"/>
      <c r="B110" s="51" t="s">
        <v>136</v>
      </c>
      <c r="C110" s="52">
        <v>0</v>
      </c>
      <c r="D110" s="52"/>
      <c r="E110" s="388"/>
    </row>
    <row r="111" spans="1:5" ht="15.75" thickBot="1">
      <c r="A111" s="40" t="s">
        <v>136</v>
      </c>
      <c r="B111" s="41"/>
      <c r="C111" s="49">
        <v>225</v>
      </c>
      <c r="D111" s="49"/>
      <c r="E111" s="384">
        <f>SUM(E97,E102,E106,E108)</f>
        <v>0</v>
      </c>
    </row>
    <row r="113" spans="1:5" ht="15.75" thickBot="1"/>
    <row r="114" spans="1:5">
      <c r="A114" s="410" t="s">
        <v>162</v>
      </c>
      <c r="B114" s="411"/>
      <c r="C114" s="411"/>
      <c r="D114" s="411"/>
      <c r="E114" s="412"/>
    </row>
    <row r="115" spans="1:5">
      <c r="A115" s="413" t="s">
        <v>163</v>
      </c>
      <c r="B115" s="414"/>
      <c r="C115" s="414"/>
      <c r="D115" s="414"/>
      <c r="E115" s="415"/>
    </row>
    <row r="116" spans="1:5">
      <c r="A116" s="413" t="s">
        <v>164</v>
      </c>
      <c r="B116" s="414"/>
      <c r="C116" s="414"/>
      <c r="D116" s="414"/>
      <c r="E116" s="415"/>
    </row>
    <row r="117" spans="1:5">
      <c r="A117" s="416" t="s">
        <v>127</v>
      </c>
      <c r="B117" s="417"/>
      <c r="C117" s="417"/>
      <c r="D117" s="417"/>
      <c r="E117" s="418"/>
    </row>
    <row r="118" spans="1:5" ht="15.75" thickBot="1">
      <c r="A118" s="419"/>
      <c r="B118" s="420"/>
      <c r="C118" s="420"/>
      <c r="D118" s="420"/>
      <c r="E118" s="421"/>
    </row>
    <row r="119" spans="1:5" ht="15.75" thickBot="1">
      <c r="A119" s="53"/>
      <c r="B119" s="54"/>
      <c r="C119" s="54" t="s">
        <v>128</v>
      </c>
      <c r="D119" s="54" t="s">
        <v>129</v>
      </c>
      <c r="E119" s="55" t="s">
        <v>130</v>
      </c>
    </row>
    <row r="120" spans="1:5">
      <c r="A120" s="56" t="s">
        <v>131</v>
      </c>
      <c r="B120" s="57"/>
      <c r="C120" s="57"/>
      <c r="D120" s="57"/>
      <c r="E120" s="58"/>
    </row>
    <row r="121" spans="1:5">
      <c r="A121" s="59"/>
      <c r="B121" s="60" t="s">
        <v>132</v>
      </c>
      <c r="C121" s="61">
        <v>50</v>
      </c>
      <c r="D121" s="61"/>
      <c r="E121" s="382">
        <v>50</v>
      </c>
    </row>
    <row r="122" spans="1:5">
      <c r="A122" s="59"/>
      <c r="B122" s="60" t="s">
        <v>133</v>
      </c>
      <c r="C122" s="61">
        <v>50</v>
      </c>
      <c r="D122" s="61"/>
      <c r="E122" s="382">
        <v>50</v>
      </c>
    </row>
    <row r="123" spans="1:5">
      <c r="A123" s="59"/>
      <c r="B123" s="60" t="s">
        <v>134</v>
      </c>
      <c r="C123" s="61">
        <v>90</v>
      </c>
      <c r="D123" s="61"/>
      <c r="E123" s="382">
        <v>90</v>
      </c>
    </row>
    <row r="124" spans="1:5">
      <c r="A124" s="59"/>
      <c r="B124" s="60" t="s">
        <v>135</v>
      </c>
      <c r="C124" s="61">
        <v>0</v>
      </c>
      <c r="D124" s="61"/>
      <c r="E124" s="382"/>
    </row>
    <row r="125" spans="1:5">
      <c r="A125" s="59"/>
      <c r="B125" s="60" t="s">
        <v>136</v>
      </c>
      <c r="C125" s="61">
        <v>190</v>
      </c>
      <c r="D125" s="61"/>
      <c r="E125" s="382">
        <f>SUM(E121:E124)</f>
        <v>190</v>
      </c>
    </row>
    <row r="126" spans="1:5">
      <c r="A126" s="59" t="s">
        <v>137</v>
      </c>
      <c r="B126" s="60"/>
      <c r="C126" s="61"/>
      <c r="D126" s="61"/>
      <c r="E126" s="382"/>
    </row>
    <row r="127" spans="1:5">
      <c r="A127" s="59"/>
      <c r="B127" s="60" t="s">
        <v>138</v>
      </c>
      <c r="C127" s="61">
        <v>0</v>
      </c>
      <c r="D127" s="61"/>
      <c r="E127" s="382"/>
    </row>
    <row r="128" spans="1:5">
      <c r="A128" s="59"/>
      <c r="B128" s="60" t="s">
        <v>139</v>
      </c>
      <c r="C128" s="61">
        <v>0</v>
      </c>
      <c r="D128" s="61"/>
      <c r="E128" s="382"/>
    </row>
    <row r="129" spans="1:5">
      <c r="A129" s="59"/>
      <c r="B129" s="60" t="s">
        <v>135</v>
      </c>
      <c r="C129" s="61">
        <v>0</v>
      </c>
      <c r="D129" s="61"/>
      <c r="E129" s="382"/>
    </row>
    <row r="130" spans="1:5">
      <c r="A130" s="59"/>
      <c r="B130" s="60" t="s">
        <v>136</v>
      </c>
      <c r="C130" s="61">
        <v>0</v>
      </c>
      <c r="D130" s="61"/>
      <c r="E130" s="382">
        <f>SUM(E127:E129)</f>
        <v>0</v>
      </c>
    </row>
    <row r="131" spans="1:5">
      <c r="A131" s="59" t="s">
        <v>140</v>
      </c>
      <c r="B131" s="60"/>
      <c r="C131" s="61"/>
      <c r="D131" s="61"/>
      <c r="E131" s="382"/>
    </row>
    <row r="132" spans="1:5">
      <c r="A132" s="59"/>
      <c r="B132" s="60" t="s">
        <v>141</v>
      </c>
      <c r="C132" s="61">
        <v>125</v>
      </c>
      <c r="D132" s="61"/>
      <c r="E132" s="382">
        <v>100</v>
      </c>
    </row>
    <row r="133" spans="1:5">
      <c r="A133" s="59"/>
      <c r="B133" s="60" t="s">
        <v>142</v>
      </c>
      <c r="C133" s="61">
        <v>0</v>
      </c>
      <c r="D133" s="61"/>
      <c r="E133" s="382"/>
    </row>
    <row r="134" spans="1:5">
      <c r="A134" s="59"/>
      <c r="B134" s="60" t="s">
        <v>136</v>
      </c>
      <c r="C134" s="61">
        <v>125</v>
      </c>
      <c r="D134" s="61"/>
      <c r="E134" s="382">
        <f>SUM(E132:E133)</f>
        <v>100</v>
      </c>
    </row>
    <row r="135" spans="1:5">
      <c r="A135" s="59" t="s">
        <v>142</v>
      </c>
      <c r="B135" s="60"/>
      <c r="C135" s="61"/>
      <c r="D135" s="61"/>
      <c r="E135" s="382"/>
    </row>
    <row r="136" spans="1:5">
      <c r="A136" s="59"/>
      <c r="B136" s="60" t="s">
        <v>136</v>
      </c>
      <c r="C136" s="61">
        <v>0</v>
      </c>
      <c r="D136" s="61"/>
      <c r="E136" s="382"/>
    </row>
    <row r="137" spans="1:5">
      <c r="A137" s="59" t="s">
        <v>143</v>
      </c>
      <c r="B137" s="60"/>
      <c r="C137" s="61"/>
      <c r="D137" s="61"/>
      <c r="E137" s="382"/>
    </row>
    <row r="138" spans="1:5" ht="15.75" thickBot="1">
      <c r="A138" s="63"/>
      <c r="B138" s="64" t="s">
        <v>136</v>
      </c>
      <c r="C138" s="65" t="s">
        <v>165</v>
      </c>
      <c r="D138" s="65"/>
      <c r="E138" s="388"/>
    </row>
    <row r="139" spans="1:5" ht="15.75" thickBot="1">
      <c r="A139" s="53" t="s">
        <v>136</v>
      </c>
      <c r="B139" s="54"/>
      <c r="C139" s="62">
        <v>315</v>
      </c>
      <c r="D139" s="62"/>
      <c r="E139" s="384">
        <f>SUM(E125,E130,E134,E136)</f>
        <v>290</v>
      </c>
    </row>
    <row r="141" spans="1:5" ht="15.75" thickBot="1"/>
    <row r="142" spans="1:5">
      <c r="A142" s="410" t="s">
        <v>166</v>
      </c>
      <c r="B142" s="411"/>
      <c r="C142" s="411"/>
      <c r="D142" s="411"/>
      <c r="E142" s="412"/>
    </row>
    <row r="143" spans="1:5">
      <c r="A143" s="413" t="s">
        <v>167</v>
      </c>
      <c r="B143" s="414"/>
      <c r="C143" s="414"/>
      <c r="D143" s="414"/>
      <c r="E143" s="415"/>
    </row>
    <row r="144" spans="1:5">
      <c r="A144" s="413" t="s">
        <v>168</v>
      </c>
      <c r="B144" s="414"/>
      <c r="C144" s="414"/>
      <c r="D144" s="414"/>
      <c r="E144" s="415"/>
    </row>
    <row r="145" spans="1:5">
      <c r="A145" s="416" t="s">
        <v>169</v>
      </c>
      <c r="B145" s="417"/>
      <c r="C145" s="417"/>
      <c r="D145" s="417"/>
      <c r="E145" s="418"/>
    </row>
    <row r="146" spans="1:5" ht="15.75" thickBot="1">
      <c r="A146" s="419"/>
      <c r="B146" s="420"/>
      <c r="C146" s="420"/>
      <c r="D146" s="420"/>
      <c r="E146" s="421"/>
    </row>
    <row r="147" spans="1:5" ht="15.75" thickBot="1">
      <c r="A147" s="66"/>
      <c r="B147" s="67"/>
      <c r="C147" s="67" t="s">
        <v>128</v>
      </c>
      <c r="D147" s="67" t="s">
        <v>129</v>
      </c>
      <c r="E147" s="68" t="s">
        <v>130</v>
      </c>
    </row>
    <row r="148" spans="1:5">
      <c r="A148" s="69" t="s">
        <v>131</v>
      </c>
      <c r="B148" s="70"/>
      <c r="C148" s="70"/>
      <c r="D148" s="70"/>
      <c r="E148" s="71"/>
    </row>
    <row r="149" spans="1:5">
      <c r="A149" s="72"/>
      <c r="B149" s="73" t="s">
        <v>132</v>
      </c>
      <c r="C149" s="74">
        <v>0</v>
      </c>
      <c r="D149" s="74"/>
      <c r="E149" s="382"/>
    </row>
    <row r="150" spans="1:5">
      <c r="A150" s="72"/>
      <c r="B150" s="73" t="s">
        <v>133</v>
      </c>
      <c r="C150" s="74">
        <v>30</v>
      </c>
      <c r="D150" s="74"/>
      <c r="E150" s="382"/>
    </row>
    <row r="151" spans="1:5">
      <c r="A151" s="72"/>
      <c r="B151" s="73" t="s">
        <v>134</v>
      </c>
      <c r="C151" s="74">
        <v>0</v>
      </c>
      <c r="D151" s="74"/>
      <c r="E151" s="382"/>
    </row>
    <row r="152" spans="1:5">
      <c r="A152" s="72"/>
      <c r="B152" s="73" t="s">
        <v>135</v>
      </c>
      <c r="C152" s="74">
        <v>800</v>
      </c>
      <c r="D152" s="74"/>
      <c r="E152" s="382">
        <v>800</v>
      </c>
    </row>
    <row r="153" spans="1:5">
      <c r="A153" s="72"/>
      <c r="B153" s="73" t="s">
        <v>136</v>
      </c>
      <c r="C153" s="74">
        <v>830</v>
      </c>
      <c r="D153" s="74"/>
      <c r="E153" s="382">
        <f>SUM(E149:E152)</f>
        <v>800</v>
      </c>
    </row>
    <row r="154" spans="1:5">
      <c r="A154" s="72" t="s">
        <v>137</v>
      </c>
      <c r="B154" s="73"/>
      <c r="C154" s="74"/>
      <c r="D154" s="74"/>
      <c r="E154" s="382"/>
    </row>
    <row r="155" spans="1:5">
      <c r="A155" s="72"/>
      <c r="B155" s="73" t="s">
        <v>138</v>
      </c>
      <c r="C155" s="74">
        <v>1970</v>
      </c>
      <c r="D155" s="74"/>
      <c r="E155" s="382">
        <v>1970</v>
      </c>
    </row>
    <row r="156" spans="1:5">
      <c r="A156" s="72"/>
      <c r="B156" s="73" t="s">
        <v>139</v>
      </c>
      <c r="C156" s="74">
        <v>0</v>
      </c>
      <c r="D156" s="74"/>
      <c r="E156" s="382"/>
    </row>
    <row r="157" spans="1:5">
      <c r="A157" s="72"/>
      <c r="B157" s="73" t="s">
        <v>135</v>
      </c>
      <c r="C157" s="74">
        <v>272</v>
      </c>
      <c r="D157" s="74"/>
      <c r="E157" s="382">
        <v>272</v>
      </c>
    </row>
    <row r="158" spans="1:5">
      <c r="A158" s="72"/>
      <c r="B158" s="73" t="s">
        <v>136</v>
      </c>
      <c r="C158" s="74">
        <v>2242</v>
      </c>
      <c r="D158" s="74"/>
      <c r="E158" s="382">
        <f>SUM(E155:E157)</f>
        <v>2242</v>
      </c>
    </row>
    <row r="159" spans="1:5">
      <c r="A159" s="72" t="s">
        <v>140</v>
      </c>
      <c r="B159" s="73"/>
      <c r="C159" s="74"/>
      <c r="D159" s="74"/>
      <c r="E159" s="382"/>
    </row>
    <row r="160" spans="1:5">
      <c r="A160" s="72"/>
      <c r="B160" s="73" t="s">
        <v>141</v>
      </c>
      <c r="C160" s="74">
        <v>150</v>
      </c>
      <c r="D160" s="74"/>
      <c r="E160" s="382">
        <v>100</v>
      </c>
    </row>
    <row r="161" spans="1:5">
      <c r="A161" s="72"/>
      <c r="B161" s="73" t="s">
        <v>142</v>
      </c>
      <c r="C161" s="74">
        <v>0</v>
      </c>
      <c r="D161" s="74"/>
      <c r="E161" s="382"/>
    </row>
    <row r="162" spans="1:5">
      <c r="A162" s="72"/>
      <c r="B162" s="73" t="s">
        <v>136</v>
      </c>
      <c r="C162" s="74">
        <v>150</v>
      </c>
      <c r="D162" s="74"/>
      <c r="E162" s="382">
        <f>SUM(E160:E161)</f>
        <v>100</v>
      </c>
    </row>
    <row r="163" spans="1:5">
      <c r="A163" s="72" t="s">
        <v>142</v>
      </c>
      <c r="B163" s="73"/>
      <c r="C163" s="74"/>
      <c r="D163" s="74"/>
      <c r="E163" s="382"/>
    </row>
    <row r="164" spans="1:5">
      <c r="A164" s="72"/>
      <c r="B164" s="73" t="s">
        <v>136</v>
      </c>
      <c r="C164" s="74">
        <v>0</v>
      </c>
      <c r="D164" s="74"/>
      <c r="E164" s="382"/>
    </row>
    <row r="165" spans="1:5">
      <c r="A165" s="72" t="s">
        <v>143</v>
      </c>
      <c r="B165" s="73"/>
      <c r="C165" s="74"/>
      <c r="D165" s="74"/>
      <c r="E165" s="382"/>
    </row>
    <row r="166" spans="1:5" ht="15.75" thickBot="1">
      <c r="A166" s="76"/>
      <c r="B166" s="77" t="s">
        <v>136</v>
      </c>
      <c r="C166" s="78">
        <v>98</v>
      </c>
      <c r="D166" s="78"/>
      <c r="E166" s="388"/>
    </row>
    <row r="167" spans="1:5" ht="15.75" thickBot="1">
      <c r="A167" s="66" t="s">
        <v>136</v>
      </c>
      <c r="B167" s="67"/>
      <c r="C167" s="75">
        <v>3222</v>
      </c>
      <c r="D167" s="75"/>
      <c r="E167" s="384">
        <f>SUM(E153,E158,E162,E164)</f>
        <v>3142</v>
      </c>
    </row>
    <row r="169" spans="1:5" ht="15.75" thickBot="1"/>
    <row r="170" spans="1:5">
      <c r="A170" s="410" t="s">
        <v>170</v>
      </c>
      <c r="B170" s="411"/>
      <c r="C170" s="411"/>
      <c r="D170" s="411"/>
      <c r="E170" s="412"/>
    </row>
    <row r="171" spans="1:5">
      <c r="A171" s="413" t="s">
        <v>171</v>
      </c>
      <c r="B171" s="414"/>
      <c r="C171" s="414"/>
      <c r="D171" s="414"/>
      <c r="E171" s="415"/>
    </row>
    <row r="172" spans="1:5">
      <c r="A172" s="89"/>
      <c r="B172" s="90"/>
      <c r="C172" s="90"/>
      <c r="D172" s="90"/>
      <c r="E172" s="91"/>
    </row>
    <row r="173" spans="1:5">
      <c r="A173" s="89"/>
      <c r="B173" s="90"/>
      <c r="C173" s="90"/>
      <c r="D173" s="90"/>
      <c r="E173" s="91"/>
    </row>
    <row r="174" spans="1:5" ht="15.75" thickBot="1">
      <c r="A174" s="422" t="s">
        <v>172</v>
      </c>
      <c r="B174" s="423"/>
      <c r="C174" s="423"/>
      <c r="D174" s="423"/>
      <c r="E174" s="424"/>
    </row>
    <row r="175" spans="1:5" ht="15.75" thickBot="1">
      <c r="A175" s="79"/>
      <c r="B175" s="80"/>
      <c r="C175" s="80" t="s">
        <v>128</v>
      </c>
      <c r="D175" s="80" t="s">
        <v>129</v>
      </c>
      <c r="E175" s="81" t="s">
        <v>130</v>
      </c>
    </row>
    <row r="176" spans="1:5">
      <c r="A176" s="82" t="s">
        <v>131</v>
      </c>
      <c r="B176" s="83"/>
      <c r="C176" s="83"/>
      <c r="D176" s="83"/>
      <c r="E176" s="84"/>
    </row>
    <row r="177" spans="1:5">
      <c r="A177" s="85"/>
      <c r="B177" s="86" t="s">
        <v>148</v>
      </c>
      <c r="C177" s="87">
        <v>2075</v>
      </c>
      <c r="D177" s="87"/>
      <c r="E177" s="381">
        <v>1750</v>
      </c>
    </row>
    <row r="178" spans="1:5">
      <c r="A178" s="85"/>
      <c r="B178" s="86" t="s">
        <v>149</v>
      </c>
      <c r="C178" s="87">
        <v>450</v>
      </c>
      <c r="D178" s="87"/>
      <c r="E178" s="381">
        <v>450</v>
      </c>
    </row>
    <row r="179" spans="1:5">
      <c r="A179" s="85"/>
      <c r="B179" s="86" t="s">
        <v>133</v>
      </c>
      <c r="C179" s="87">
        <v>0</v>
      </c>
      <c r="D179" s="87"/>
      <c r="E179" s="382"/>
    </row>
    <row r="180" spans="1:5">
      <c r="A180" s="85"/>
      <c r="B180" s="86" t="s">
        <v>134</v>
      </c>
      <c r="C180" s="87">
        <v>0</v>
      </c>
      <c r="D180" s="87"/>
      <c r="E180" s="382"/>
    </row>
    <row r="181" spans="1:5">
      <c r="A181" s="85"/>
      <c r="B181" s="86" t="s">
        <v>135</v>
      </c>
      <c r="C181" s="87">
        <v>0</v>
      </c>
      <c r="D181" s="87"/>
      <c r="E181" s="382"/>
    </row>
    <row r="182" spans="1:5">
      <c r="A182" s="85"/>
      <c r="B182" s="86" t="s">
        <v>136</v>
      </c>
      <c r="C182" s="87">
        <v>2525</v>
      </c>
      <c r="D182" s="87"/>
      <c r="E182" s="382">
        <f>SUM(E177:E181)</f>
        <v>2200</v>
      </c>
    </row>
    <row r="183" spans="1:5">
      <c r="A183" s="85" t="s">
        <v>138</v>
      </c>
      <c r="B183" s="86"/>
      <c r="C183" s="87"/>
      <c r="D183" s="87"/>
      <c r="E183" s="382"/>
    </row>
    <row r="184" spans="1:5">
      <c r="A184" s="85"/>
      <c r="B184" s="86" t="s">
        <v>150</v>
      </c>
      <c r="C184" s="87">
        <v>0</v>
      </c>
      <c r="D184" s="87"/>
      <c r="E184" s="382"/>
    </row>
    <row r="185" spans="1:5">
      <c r="A185" s="85"/>
      <c r="B185" s="86" t="s">
        <v>151</v>
      </c>
      <c r="C185" s="87">
        <v>0</v>
      </c>
      <c r="D185" s="87"/>
      <c r="E185" s="382"/>
    </row>
    <row r="186" spans="1:5">
      <c r="A186" s="85"/>
      <c r="B186" s="86" t="s">
        <v>136</v>
      </c>
      <c r="C186" s="87">
        <v>0</v>
      </c>
      <c r="D186" s="87"/>
      <c r="E186" s="382">
        <f>SUM(E184:E185)</f>
        <v>0</v>
      </c>
    </row>
    <row r="187" spans="1:5">
      <c r="A187" s="85" t="s">
        <v>152</v>
      </c>
      <c r="B187" s="86"/>
      <c r="C187" s="87"/>
      <c r="D187" s="87"/>
      <c r="E187" s="382"/>
    </row>
    <row r="188" spans="1:5">
      <c r="A188" s="85"/>
      <c r="B188" s="86" t="s">
        <v>153</v>
      </c>
      <c r="C188" s="87">
        <v>0</v>
      </c>
      <c r="D188" s="87"/>
      <c r="E188" s="382"/>
    </row>
    <row r="189" spans="1:5">
      <c r="A189" s="85"/>
      <c r="B189" s="86" t="s">
        <v>154</v>
      </c>
      <c r="C189" s="87">
        <v>0</v>
      </c>
      <c r="D189" s="87"/>
      <c r="E189" s="382"/>
    </row>
    <row r="190" spans="1:5">
      <c r="A190" s="85"/>
      <c r="B190" s="86" t="s">
        <v>134</v>
      </c>
      <c r="C190" s="87">
        <v>0</v>
      </c>
      <c r="D190" s="87"/>
      <c r="E190" s="382"/>
    </row>
    <row r="191" spans="1:5">
      <c r="A191" s="85"/>
      <c r="B191" s="86" t="s">
        <v>136</v>
      </c>
      <c r="C191" s="87">
        <v>0</v>
      </c>
      <c r="D191" s="87"/>
      <c r="E191" s="382">
        <f>SUM(E188:E190)</f>
        <v>0</v>
      </c>
    </row>
    <row r="192" spans="1:5">
      <c r="A192" s="85" t="s">
        <v>140</v>
      </c>
      <c r="B192" s="86"/>
      <c r="C192" s="87"/>
      <c r="D192" s="87"/>
      <c r="E192" s="382"/>
    </row>
    <row r="193" spans="1:5">
      <c r="A193" s="85"/>
      <c r="B193" s="86" t="s">
        <v>141</v>
      </c>
      <c r="C193" s="87">
        <v>50</v>
      </c>
      <c r="D193" s="87"/>
      <c r="E193" s="382">
        <v>50</v>
      </c>
    </row>
    <row r="194" spans="1:5">
      <c r="A194" s="85"/>
      <c r="B194" s="86" t="s">
        <v>142</v>
      </c>
      <c r="C194" s="87">
        <v>0</v>
      </c>
      <c r="D194" s="87"/>
      <c r="E194" s="382"/>
    </row>
    <row r="195" spans="1:5" ht="15.75" thickBot="1">
      <c r="A195" s="85"/>
      <c r="B195" s="86" t="s">
        <v>136</v>
      </c>
      <c r="C195" s="87">
        <v>50</v>
      </c>
      <c r="D195" s="87"/>
      <c r="E195" s="382">
        <f>SUM(E193:E194)</f>
        <v>50</v>
      </c>
    </row>
    <row r="196" spans="1:5" ht="15.75" thickBot="1">
      <c r="A196" s="79" t="s">
        <v>136</v>
      </c>
      <c r="B196" s="80"/>
      <c r="C196" s="88">
        <v>2575</v>
      </c>
      <c r="D196" s="88"/>
      <c r="E196" s="384">
        <f>SUM(E182,E186,E191,E195)</f>
        <v>2250</v>
      </c>
    </row>
    <row r="198" spans="1:5" ht="15.75" thickBot="1"/>
    <row r="199" spans="1:5">
      <c r="A199" s="410" t="s">
        <v>178</v>
      </c>
      <c r="B199" s="411"/>
      <c r="C199" s="411"/>
      <c r="D199" s="411"/>
      <c r="E199" s="412"/>
    </row>
    <row r="200" spans="1:5">
      <c r="A200" s="413" t="s">
        <v>179</v>
      </c>
      <c r="B200" s="414"/>
      <c r="C200" s="414"/>
      <c r="D200" s="414"/>
      <c r="E200" s="415"/>
    </row>
    <row r="201" spans="1:5">
      <c r="A201" s="413" t="s">
        <v>180</v>
      </c>
      <c r="B201" s="414"/>
      <c r="C201" s="414"/>
      <c r="D201" s="414"/>
      <c r="E201" s="415"/>
    </row>
    <row r="202" spans="1:5">
      <c r="A202" s="416" t="s">
        <v>127</v>
      </c>
      <c r="B202" s="417"/>
      <c r="C202" s="417"/>
      <c r="D202" s="417"/>
      <c r="E202" s="418"/>
    </row>
    <row r="203" spans="1:5" ht="15.75" thickBot="1">
      <c r="A203" s="419"/>
      <c r="B203" s="420"/>
      <c r="C203" s="420"/>
      <c r="D203" s="420"/>
      <c r="E203" s="421"/>
    </row>
    <row r="204" spans="1:5" ht="15.75" thickBot="1">
      <c r="A204" s="92"/>
      <c r="B204" s="93"/>
      <c r="C204" s="93" t="s">
        <v>128</v>
      </c>
      <c r="D204" s="93" t="s">
        <v>129</v>
      </c>
      <c r="E204" s="94" t="s">
        <v>130</v>
      </c>
    </row>
    <row r="205" spans="1:5">
      <c r="A205" s="95" t="s">
        <v>131</v>
      </c>
      <c r="B205" s="96"/>
      <c r="C205" s="96"/>
      <c r="D205" s="96"/>
      <c r="E205" s="97"/>
    </row>
    <row r="206" spans="1:5">
      <c r="A206" s="98"/>
      <c r="B206" s="99" t="s">
        <v>132</v>
      </c>
      <c r="C206" s="100">
        <v>0</v>
      </c>
      <c r="D206" s="100"/>
      <c r="E206" s="382"/>
    </row>
    <row r="207" spans="1:5">
      <c r="A207" s="98"/>
      <c r="B207" s="99" t="s">
        <v>133</v>
      </c>
      <c r="C207" s="100">
        <v>0</v>
      </c>
      <c r="D207" s="100"/>
      <c r="E207" s="382"/>
    </row>
    <row r="208" spans="1:5">
      <c r="A208" s="98"/>
      <c r="B208" s="99" t="s">
        <v>134</v>
      </c>
      <c r="C208" s="100">
        <v>0</v>
      </c>
      <c r="D208" s="100"/>
      <c r="E208" s="382"/>
    </row>
    <row r="209" spans="1:5">
      <c r="A209" s="98"/>
      <c r="B209" s="99" t="s">
        <v>135</v>
      </c>
      <c r="C209" s="100">
        <v>0</v>
      </c>
      <c r="D209" s="100"/>
      <c r="E209" s="382"/>
    </row>
    <row r="210" spans="1:5">
      <c r="A210" s="98"/>
      <c r="B210" s="99" t="s">
        <v>136</v>
      </c>
      <c r="C210" s="100">
        <v>0</v>
      </c>
      <c r="D210" s="100"/>
      <c r="E210" s="382">
        <f>SUM(E206:E209)</f>
        <v>0</v>
      </c>
    </row>
    <row r="211" spans="1:5">
      <c r="A211" s="98" t="s">
        <v>137</v>
      </c>
      <c r="B211" s="99"/>
      <c r="C211" s="100"/>
      <c r="D211" s="100"/>
      <c r="E211" s="382"/>
    </row>
    <row r="212" spans="1:5">
      <c r="A212" s="98"/>
      <c r="B212" s="99" t="s">
        <v>138</v>
      </c>
      <c r="C212" s="100">
        <v>150</v>
      </c>
      <c r="D212" s="100"/>
      <c r="E212" s="382">
        <v>150</v>
      </c>
    </row>
    <row r="213" spans="1:5">
      <c r="A213" s="98"/>
      <c r="B213" s="99" t="s">
        <v>139</v>
      </c>
      <c r="C213" s="100">
        <v>0</v>
      </c>
      <c r="D213" s="100"/>
      <c r="E213" s="382"/>
    </row>
    <row r="214" spans="1:5">
      <c r="A214" s="98"/>
      <c r="B214" s="99" t="s">
        <v>135</v>
      </c>
      <c r="C214" s="100">
        <v>20</v>
      </c>
      <c r="D214" s="100"/>
      <c r="E214" s="382"/>
    </row>
    <row r="215" spans="1:5">
      <c r="A215" s="98"/>
      <c r="B215" s="99" t="s">
        <v>136</v>
      </c>
      <c r="C215" s="100">
        <v>170</v>
      </c>
      <c r="D215" s="100"/>
      <c r="E215" s="382">
        <f>SUM(E212:E214)</f>
        <v>150</v>
      </c>
    </row>
    <row r="216" spans="1:5">
      <c r="A216" s="98" t="s">
        <v>140</v>
      </c>
      <c r="B216" s="99"/>
      <c r="C216" s="100"/>
      <c r="D216" s="100"/>
      <c r="E216" s="382"/>
    </row>
    <row r="217" spans="1:5">
      <c r="A217" s="98"/>
      <c r="B217" s="99" t="s">
        <v>141</v>
      </c>
      <c r="C217" s="100">
        <v>150</v>
      </c>
      <c r="D217" s="100"/>
      <c r="E217" s="382">
        <v>100</v>
      </c>
    </row>
    <row r="218" spans="1:5">
      <c r="A218" s="98"/>
      <c r="B218" s="99" t="s">
        <v>142</v>
      </c>
      <c r="C218" s="100">
        <v>0</v>
      </c>
      <c r="D218" s="100"/>
      <c r="E218" s="382"/>
    </row>
    <row r="219" spans="1:5">
      <c r="A219" s="98"/>
      <c r="B219" s="99" t="s">
        <v>136</v>
      </c>
      <c r="C219" s="100">
        <v>150</v>
      </c>
      <c r="D219" s="100"/>
      <c r="E219" s="382">
        <f>SUM(E217:E218)</f>
        <v>100</v>
      </c>
    </row>
    <row r="220" spans="1:5">
      <c r="A220" s="98" t="s">
        <v>142</v>
      </c>
      <c r="B220" s="99"/>
      <c r="C220" s="100"/>
      <c r="D220" s="100"/>
      <c r="E220" s="382"/>
    </row>
    <row r="221" spans="1:5">
      <c r="A221" s="98"/>
      <c r="B221" s="99" t="s">
        <v>136</v>
      </c>
      <c r="C221" s="100">
        <v>0</v>
      </c>
      <c r="D221" s="100"/>
      <c r="E221" s="382"/>
    </row>
    <row r="222" spans="1:5">
      <c r="A222" s="98" t="s">
        <v>143</v>
      </c>
      <c r="B222" s="99"/>
      <c r="C222" s="100"/>
      <c r="D222" s="100"/>
      <c r="E222" s="382"/>
    </row>
    <row r="223" spans="1:5" ht="15.75" thickBot="1">
      <c r="A223" s="102"/>
      <c r="B223" s="103" t="s">
        <v>136</v>
      </c>
      <c r="C223" s="104">
        <v>0</v>
      </c>
      <c r="D223" s="104"/>
      <c r="E223" s="388"/>
    </row>
    <row r="224" spans="1:5" ht="15.75" thickBot="1">
      <c r="A224" s="92" t="s">
        <v>136</v>
      </c>
      <c r="B224" s="93"/>
      <c r="C224" s="101">
        <v>320</v>
      </c>
      <c r="D224" s="101"/>
      <c r="E224" s="384">
        <f>SUM(E210,E215,E219,E221)</f>
        <v>250</v>
      </c>
    </row>
    <row r="226" spans="1:5" ht="15.75" thickBot="1"/>
    <row r="227" spans="1:5">
      <c r="A227" s="410" t="s">
        <v>181</v>
      </c>
      <c r="B227" s="411"/>
      <c r="C227" s="411"/>
      <c r="D227" s="411"/>
      <c r="E227" s="412"/>
    </row>
    <row r="228" spans="1:5">
      <c r="A228" s="413" t="s">
        <v>85</v>
      </c>
      <c r="B228" s="414"/>
      <c r="C228" s="414"/>
      <c r="D228" s="414"/>
      <c r="E228" s="415"/>
    </row>
    <row r="229" spans="1:5">
      <c r="A229" s="413" t="s">
        <v>86</v>
      </c>
      <c r="B229" s="414"/>
      <c r="C229" s="414"/>
      <c r="D229" s="414"/>
      <c r="E229" s="415"/>
    </row>
    <row r="230" spans="1:5">
      <c r="A230" s="416" t="s">
        <v>87</v>
      </c>
      <c r="B230" s="417"/>
      <c r="C230" s="417"/>
      <c r="D230" s="417"/>
      <c r="E230" s="418"/>
    </row>
    <row r="231" spans="1:5" ht="15.75" thickBot="1">
      <c r="A231" s="419" t="s">
        <v>88</v>
      </c>
      <c r="B231" s="420"/>
      <c r="C231" s="420"/>
      <c r="D231" s="420"/>
      <c r="E231" s="421"/>
    </row>
    <row r="232" spans="1:5" ht="15.75" thickBot="1">
      <c r="A232" s="105"/>
      <c r="B232" s="106"/>
      <c r="C232" s="106" t="s">
        <v>128</v>
      </c>
      <c r="D232" s="106" t="s">
        <v>129</v>
      </c>
      <c r="E232" s="107" t="s">
        <v>130</v>
      </c>
    </row>
    <row r="233" spans="1:5">
      <c r="A233" s="108" t="s">
        <v>131</v>
      </c>
      <c r="B233" s="109"/>
      <c r="C233" s="109"/>
      <c r="D233" s="109"/>
      <c r="E233" s="110"/>
    </row>
    <row r="234" spans="1:5">
      <c r="A234" s="111"/>
      <c r="B234" s="112" t="s">
        <v>132</v>
      </c>
      <c r="C234" s="113">
        <v>0</v>
      </c>
      <c r="D234" s="113"/>
      <c r="E234" s="382"/>
    </row>
    <row r="235" spans="1:5">
      <c r="A235" s="111"/>
      <c r="B235" s="112" t="s">
        <v>133</v>
      </c>
      <c r="C235" s="113">
        <v>81.459999999999994</v>
      </c>
      <c r="D235" s="113"/>
      <c r="E235" s="381">
        <v>81.459999999999994</v>
      </c>
    </row>
    <row r="236" spans="1:5">
      <c r="A236" s="111"/>
      <c r="B236" s="112" t="s">
        <v>134</v>
      </c>
      <c r="C236" s="113">
        <v>83.55</v>
      </c>
      <c r="D236" s="113"/>
      <c r="E236" s="382">
        <v>83.55</v>
      </c>
    </row>
    <row r="237" spans="1:5">
      <c r="A237" s="111"/>
      <c r="B237" s="112" t="s">
        <v>135</v>
      </c>
      <c r="C237" s="113">
        <v>40</v>
      </c>
      <c r="D237" s="113"/>
      <c r="E237" s="382"/>
    </row>
    <row r="238" spans="1:5">
      <c r="A238" s="111"/>
      <c r="B238" s="112" t="s">
        <v>136</v>
      </c>
      <c r="C238" s="113">
        <v>205.01</v>
      </c>
      <c r="D238" s="113"/>
      <c r="E238" s="382">
        <f>SUM(E234:E237)</f>
        <v>165.01</v>
      </c>
    </row>
    <row r="239" spans="1:5">
      <c r="A239" s="111" t="s">
        <v>137</v>
      </c>
      <c r="B239" s="112"/>
      <c r="C239" s="113"/>
      <c r="D239" s="113"/>
      <c r="E239" s="382"/>
    </row>
    <row r="240" spans="1:5">
      <c r="A240" s="111"/>
      <c r="B240" s="112" t="s">
        <v>138</v>
      </c>
      <c r="C240" s="113">
        <v>80</v>
      </c>
      <c r="D240" s="113">
        <v>0</v>
      </c>
      <c r="E240" s="382">
        <v>0</v>
      </c>
    </row>
    <row r="241" spans="1:5">
      <c r="A241" s="111"/>
      <c r="B241" s="112" t="s">
        <v>139</v>
      </c>
      <c r="C241" s="113">
        <v>0</v>
      </c>
      <c r="D241" s="113"/>
      <c r="E241" s="382"/>
    </row>
    <row r="242" spans="1:5">
      <c r="A242" s="111"/>
      <c r="B242" s="112" t="s">
        <v>135</v>
      </c>
      <c r="C242" s="113">
        <v>0</v>
      </c>
      <c r="D242" s="113"/>
      <c r="E242" s="382"/>
    </row>
    <row r="243" spans="1:5">
      <c r="A243" s="111"/>
      <c r="B243" s="112" t="s">
        <v>136</v>
      </c>
      <c r="C243" s="113">
        <v>80</v>
      </c>
      <c r="D243" s="113"/>
      <c r="E243" s="382">
        <f>SUM(E240:E242)</f>
        <v>0</v>
      </c>
    </row>
    <row r="244" spans="1:5">
      <c r="A244" s="111" t="s">
        <v>140</v>
      </c>
      <c r="B244" s="112"/>
      <c r="C244" s="113"/>
      <c r="D244" s="113"/>
      <c r="E244" s="382"/>
    </row>
    <row r="245" spans="1:5">
      <c r="A245" s="111"/>
      <c r="B245" s="112" t="s">
        <v>141</v>
      </c>
      <c r="C245" s="113">
        <v>150</v>
      </c>
      <c r="D245" s="113"/>
      <c r="E245" s="382">
        <v>100</v>
      </c>
    </row>
    <row r="246" spans="1:5">
      <c r="A246" s="111"/>
      <c r="B246" s="112" t="s">
        <v>142</v>
      </c>
      <c r="C246" s="113">
        <v>0</v>
      </c>
      <c r="D246" s="113"/>
      <c r="E246" s="382"/>
    </row>
    <row r="247" spans="1:5">
      <c r="A247" s="111"/>
      <c r="B247" s="112" t="s">
        <v>136</v>
      </c>
      <c r="C247" s="113">
        <v>150</v>
      </c>
      <c r="D247" s="113"/>
      <c r="E247" s="382">
        <f>SUM(E245:E246)</f>
        <v>100</v>
      </c>
    </row>
    <row r="248" spans="1:5">
      <c r="A248" s="111" t="s">
        <v>142</v>
      </c>
      <c r="B248" s="112"/>
      <c r="C248" s="113"/>
      <c r="D248" s="113"/>
      <c r="E248" s="382"/>
    </row>
    <row r="249" spans="1:5">
      <c r="A249" s="111"/>
      <c r="B249" s="112" t="s">
        <v>136</v>
      </c>
      <c r="C249" s="113"/>
      <c r="D249" s="113"/>
      <c r="E249" s="382"/>
    </row>
    <row r="250" spans="1:5">
      <c r="A250" s="111" t="s">
        <v>143</v>
      </c>
      <c r="B250" s="112"/>
      <c r="C250" s="113" t="s">
        <v>89</v>
      </c>
      <c r="D250" s="113"/>
      <c r="E250" s="382"/>
    </row>
    <row r="251" spans="1:5" ht="15.75" thickBot="1">
      <c r="A251" s="115"/>
      <c r="B251" s="116" t="s">
        <v>136</v>
      </c>
      <c r="C251" s="117">
        <v>0</v>
      </c>
      <c r="D251" s="117"/>
      <c r="E251" s="388"/>
    </row>
    <row r="252" spans="1:5" ht="15.75" thickBot="1">
      <c r="A252" s="105" t="s">
        <v>136</v>
      </c>
      <c r="B252" s="106"/>
      <c r="C252" s="114">
        <v>435.01</v>
      </c>
      <c r="D252" s="114"/>
      <c r="E252" s="384">
        <f>SUM(E238,E243,E247,E249)</f>
        <v>265.01</v>
      </c>
    </row>
    <row r="254" spans="1:5" ht="15.75" thickBot="1"/>
    <row r="255" spans="1:5">
      <c r="A255" s="410" t="s">
        <v>90</v>
      </c>
      <c r="B255" s="411"/>
      <c r="C255" s="411"/>
      <c r="D255" s="411"/>
      <c r="E255" s="412"/>
    </row>
    <row r="256" spans="1:5">
      <c r="A256" s="413" t="s">
        <v>91</v>
      </c>
      <c r="B256" s="414"/>
      <c r="C256" s="414"/>
      <c r="D256" s="414"/>
      <c r="E256" s="415"/>
    </row>
    <row r="257" spans="1:5">
      <c r="A257" s="413"/>
      <c r="B257" s="414"/>
      <c r="C257" s="414"/>
      <c r="D257" s="414"/>
      <c r="E257" s="415"/>
    </row>
    <row r="258" spans="1:5">
      <c r="A258" s="413"/>
      <c r="B258" s="414"/>
      <c r="C258" s="414"/>
      <c r="D258" s="414"/>
      <c r="E258" s="415"/>
    </row>
    <row r="259" spans="1:5" ht="15.75" thickBot="1">
      <c r="A259" s="422" t="s">
        <v>92</v>
      </c>
      <c r="B259" s="423"/>
      <c r="C259" s="423"/>
      <c r="D259" s="423"/>
      <c r="E259" s="424"/>
    </row>
    <row r="260" spans="1:5" ht="15.75" thickBot="1">
      <c r="A260" s="118"/>
      <c r="B260" s="119"/>
      <c r="C260" s="119" t="s">
        <v>128</v>
      </c>
      <c r="D260" s="119" t="s">
        <v>129</v>
      </c>
      <c r="E260" s="120" t="s">
        <v>130</v>
      </c>
    </row>
    <row r="261" spans="1:5">
      <c r="A261" s="121" t="s">
        <v>131</v>
      </c>
      <c r="B261" s="122"/>
      <c r="C261" s="122"/>
      <c r="D261" s="122"/>
      <c r="E261" s="123"/>
    </row>
    <row r="262" spans="1:5">
      <c r="A262" s="124"/>
      <c r="B262" s="125" t="s">
        <v>148</v>
      </c>
      <c r="C262" s="126">
        <v>200</v>
      </c>
      <c r="D262" s="126"/>
      <c r="E262" s="382">
        <v>200</v>
      </c>
    </row>
    <row r="263" spans="1:5">
      <c r="A263" s="124"/>
      <c r="B263" s="125" t="s">
        <v>149</v>
      </c>
      <c r="C263" s="126">
        <v>0</v>
      </c>
      <c r="D263" s="126"/>
      <c r="E263" s="382"/>
    </row>
    <row r="264" spans="1:5">
      <c r="A264" s="124"/>
      <c r="B264" s="125" t="s">
        <v>133</v>
      </c>
      <c r="C264" s="126">
        <v>0</v>
      </c>
      <c r="D264" s="126"/>
      <c r="E264" s="382"/>
    </row>
    <row r="265" spans="1:5">
      <c r="A265" s="124"/>
      <c r="B265" s="125" t="s">
        <v>134</v>
      </c>
      <c r="C265" s="126">
        <v>0</v>
      </c>
      <c r="D265" s="126"/>
      <c r="E265" s="382"/>
    </row>
    <row r="266" spans="1:5">
      <c r="A266" s="124"/>
      <c r="B266" s="125" t="s">
        <v>135</v>
      </c>
      <c r="C266" s="126">
        <v>0</v>
      </c>
      <c r="D266" s="126"/>
      <c r="E266" s="382"/>
    </row>
    <row r="267" spans="1:5">
      <c r="A267" s="124"/>
      <c r="B267" s="125" t="s">
        <v>136</v>
      </c>
      <c r="C267" s="126">
        <v>200</v>
      </c>
      <c r="D267" s="126"/>
      <c r="E267" s="382">
        <f>SUM(E262:E266)</f>
        <v>200</v>
      </c>
    </row>
    <row r="268" spans="1:5">
      <c r="A268" s="124" t="s">
        <v>138</v>
      </c>
      <c r="B268" s="125"/>
      <c r="C268" s="126"/>
      <c r="D268" s="126"/>
      <c r="E268" s="382"/>
    </row>
    <row r="269" spans="1:5">
      <c r="A269" s="124"/>
      <c r="B269" s="125" t="s">
        <v>150</v>
      </c>
      <c r="C269" s="126">
        <v>0</v>
      </c>
      <c r="D269" s="126"/>
      <c r="E269" s="382"/>
    </row>
    <row r="270" spans="1:5">
      <c r="A270" s="124"/>
      <c r="B270" s="125" t="s">
        <v>151</v>
      </c>
      <c r="C270" s="126">
        <v>0</v>
      </c>
      <c r="D270" s="126"/>
      <c r="E270" s="382"/>
    </row>
    <row r="271" spans="1:5">
      <c r="A271" s="124"/>
      <c r="B271" s="125" t="s">
        <v>136</v>
      </c>
      <c r="C271" s="126">
        <v>0</v>
      </c>
      <c r="D271" s="126"/>
      <c r="E271" s="382">
        <f>SUM(E269:E270)</f>
        <v>0</v>
      </c>
    </row>
    <row r="272" spans="1:5">
      <c r="A272" s="124" t="s">
        <v>152</v>
      </c>
      <c r="B272" s="125"/>
      <c r="C272" s="126"/>
      <c r="D272" s="126"/>
      <c r="E272" s="382"/>
    </row>
    <row r="273" spans="1:5">
      <c r="A273" s="124"/>
      <c r="B273" s="125" t="s">
        <v>153</v>
      </c>
      <c r="C273" s="126">
        <v>50</v>
      </c>
      <c r="D273" s="126"/>
      <c r="E273" s="382">
        <v>50</v>
      </c>
    </row>
    <row r="274" spans="1:5">
      <c r="A274" s="124"/>
      <c r="B274" s="125" t="s">
        <v>154</v>
      </c>
      <c r="C274" s="126">
        <v>0</v>
      </c>
      <c r="D274" s="126"/>
      <c r="E274" s="382"/>
    </row>
    <row r="275" spans="1:5">
      <c r="A275" s="124"/>
      <c r="B275" s="125" t="s">
        <v>134</v>
      </c>
      <c r="C275" s="126">
        <v>0</v>
      </c>
      <c r="D275" s="126"/>
      <c r="E275" s="382"/>
    </row>
    <row r="276" spans="1:5">
      <c r="A276" s="124"/>
      <c r="B276" s="125" t="s">
        <v>136</v>
      </c>
      <c r="C276" s="126">
        <v>50</v>
      </c>
      <c r="D276" s="126"/>
      <c r="E276" s="382">
        <f>SUM(E273:E275)</f>
        <v>50</v>
      </c>
    </row>
    <row r="277" spans="1:5">
      <c r="A277" s="124" t="s">
        <v>140</v>
      </c>
      <c r="B277" s="125"/>
      <c r="C277" s="126"/>
      <c r="D277" s="126"/>
      <c r="E277" s="382"/>
    </row>
    <row r="278" spans="1:5">
      <c r="A278" s="124"/>
      <c r="B278" s="125" t="s">
        <v>141</v>
      </c>
      <c r="C278" s="126">
        <v>50</v>
      </c>
      <c r="D278" s="126"/>
      <c r="E278" s="382">
        <v>50</v>
      </c>
    </row>
    <row r="279" spans="1:5">
      <c r="A279" s="124"/>
      <c r="B279" s="125" t="s">
        <v>142</v>
      </c>
      <c r="C279" s="126">
        <v>0</v>
      </c>
      <c r="D279" s="126"/>
      <c r="E279" s="382"/>
    </row>
    <row r="280" spans="1:5" ht="15.75" thickBot="1">
      <c r="A280" s="124"/>
      <c r="B280" s="125" t="s">
        <v>136</v>
      </c>
      <c r="C280" s="126">
        <v>50</v>
      </c>
      <c r="D280" s="126"/>
      <c r="E280" s="382">
        <f>SUM(E278:E279)</f>
        <v>50</v>
      </c>
    </row>
    <row r="281" spans="1:5" ht="15.75" thickBot="1">
      <c r="A281" s="118" t="s">
        <v>136</v>
      </c>
      <c r="B281" s="119"/>
      <c r="C281" s="127">
        <v>300</v>
      </c>
      <c r="D281" s="127"/>
      <c r="E281" s="384">
        <f>SUM(E267,E271,E276,E280)</f>
        <v>300</v>
      </c>
    </row>
    <row r="283" spans="1:5" ht="15.75" thickBot="1"/>
    <row r="284" spans="1:5">
      <c r="A284" s="410" t="s">
        <v>93</v>
      </c>
      <c r="B284" s="411"/>
      <c r="C284" s="411"/>
      <c r="D284" s="411"/>
      <c r="E284" s="412"/>
    </row>
    <row r="285" spans="1:5">
      <c r="A285" s="413" t="s">
        <v>94</v>
      </c>
      <c r="B285" s="414"/>
      <c r="C285" s="414"/>
      <c r="D285" s="414"/>
      <c r="E285" s="415"/>
    </row>
    <row r="286" spans="1:5">
      <c r="A286" s="413" t="s">
        <v>95</v>
      </c>
      <c r="B286" s="414"/>
      <c r="C286" s="414"/>
      <c r="D286" s="414"/>
      <c r="E286" s="415"/>
    </row>
    <row r="287" spans="1:5">
      <c r="A287" s="416" t="s">
        <v>96</v>
      </c>
      <c r="B287" s="417"/>
      <c r="C287" s="417"/>
      <c r="D287" s="417"/>
      <c r="E287" s="418"/>
    </row>
    <row r="288" spans="1:5" ht="15.75" thickBot="1">
      <c r="A288" s="419"/>
      <c r="B288" s="420"/>
      <c r="C288" s="420"/>
      <c r="D288" s="420"/>
      <c r="E288" s="421"/>
    </row>
    <row r="289" spans="1:5" ht="15.75" thickBot="1">
      <c r="A289" s="128"/>
      <c r="B289" s="129"/>
      <c r="C289" s="129" t="s">
        <v>128</v>
      </c>
      <c r="D289" s="129" t="s">
        <v>129</v>
      </c>
      <c r="E289" s="130" t="s">
        <v>130</v>
      </c>
    </row>
    <row r="290" spans="1:5">
      <c r="A290" s="131" t="s">
        <v>131</v>
      </c>
      <c r="B290" s="132"/>
      <c r="C290" s="132"/>
      <c r="D290" s="132"/>
      <c r="E290" s="133"/>
    </row>
    <row r="291" spans="1:5">
      <c r="A291" s="134"/>
      <c r="B291" s="380" t="s">
        <v>43</v>
      </c>
      <c r="C291" s="136">
        <v>450</v>
      </c>
      <c r="D291" s="136">
        <v>775</v>
      </c>
      <c r="E291" s="137">
        <v>775</v>
      </c>
    </row>
    <row r="292" spans="1:5">
      <c r="A292" s="134"/>
      <c r="B292" s="380" t="s">
        <v>44</v>
      </c>
      <c r="C292" s="136">
        <v>1125</v>
      </c>
      <c r="D292" s="136">
        <v>450</v>
      </c>
      <c r="E292" s="137">
        <v>450</v>
      </c>
    </row>
    <row r="293" spans="1:5">
      <c r="A293" s="134"/>
      <c r="B293" s="135" t="s">
        <v>134</v>
      </c>
      <c r="C293" s="136">
        <v>0</v>
      </c>
      <c r="D293" s="136"/>
      <c r="E293" s="137"/>
    </row>
    <row r="294" spans="1:5">
      <c r="A294" s="134"/>
      <c r="B294" s="135" t="s">
        <v>135</v>
      </c>
      <c r="C294" s="136">
        <v>0</v>
      </c>
      <c r="D294" s="136"/>
      <c r="E294" s="137"/>
    </row>
    <row r="295" spans="1:5">
      <c r="A295" s="134"/>
      <c r="B295" s="135" t="s">
        <v>136</v>
      </c>
      <c r="C295" s="136">
        <v>1575</v>
      </c>
      <c r="D295" s="136">
        <v>1225</v>
      </c>
      <c r="E295" s="137">
        <f>SUM(E291:E294)</f>
        <v>1225</v>
      </c>
    </row>
    <row r="296" spans="1:5">
      <c r="A296" s="134" t="s">
        <v>137</v>
      </c>
      <c r="B296" s="135"/>
      <c r="C296" s="136"/>
      <c r="D296" s="136"/>
      <c r="E296" s="137"/>
    </row>
    <row r="297" spans="1:5">
      <c r="A297" s="134"/>
      <c r="B297" s="380" t="s">
        <v>45</v>
      </c>
      <c r="C297" s="136">
        <v>0</v>
      </c>
      <c r="D297" s="136">
        <v>1125</v>
      </c>
      <c r="E297" s="137">
        <f>1125/5*2</f>
        <v>450</v>
      </c>
    </row>
    <row r="298" spans="1:5">
      <c r="A298" s="134"/>
      <c r="B298" s="380" t="s">
        <v>46</v>
      </c>
      <c r="C298" s="136">
        <v>0</v>
      </c>
      <c r="D298" s="136">
        <v>2000</v>
      </c>
      <c r="E298" s="137"/>
    </row>
    <row r="299" spans="1:5">
      <c r="A299" s="134"/>
      <c r="B299" s="135" t="s">
        <v>135</v>
      </c>
      <c r="C299" s="136">
        <v>0</v>
      </c>
      <c r="D299" s="136"/>
      <c r="E299" s="137"/>
    </row>
    <row r="300" spans="1:5">
      <c r="A300" s="134"/>
      <c r="B300" s="135" t="s">
        <v>136</v>
      </c>
      <c r="C300" s="136">
        <v>0</v>
      </c>
      <c r="D300" s="382">
        <f>SUM(D297:D299)</f>
        <v>3125</v>
      </c>
      <c r="E300" s="137">
        <f>SUM(E297:E299)</f>
        <v>450</v>
      </c>
    </row>
    <row r="301" spans="1:5">
      <c r="A301" s="134" t="s">
        <v>140</v>
      </c>
      <c r="B301" s="135"/>
      <c r="C301" s="136"/>
      <c r="D301" s="136"/>
      <c r="E301" s="137"/>
    </row>
    <row r="302" spans="1:5">
      <c r="A302" s="134"/>
      <c r="B302" s="135" t="s">
        <v>141</v>
      </c>
      <c r="C302" s="136">
        <v>150</v>
      </c>
      <c r="D302" s="136"/>
      <c r="E302" s="137">
        <v>100</v>
      </c>
    </row>
    <row r="303" spans="1:5">
      <c r="A303" s="134"/>
      <c r="B303" s="135" t="s">
        <v>142</v>
      </c>
      <c r="C303" s="136">
        <v>0</v>
      </c>
      <c r="D303" s="136"/>
      <c r="E303" s="137"/>
    </row>
    <row r="304" spans="1:5">
      <c r="A304" s="134"/>
      <c r="B304" s="135" t="s">
        <v>136</v>
      </c>
      <c r="C304" s="136">
        <v>150</v>
      </c>
      <c r="D304" s="136"/>
      <c r="E304" s="137">
        <f>SUM(E302:E303)</f>
        <v>100</v>
      </c>
    </row>
    <row r="305" spans="1:5">
      <c r="A305" s="134" t="s">
        <v>142</v>
      </c>
      <c r="B305" s="135"/>
      <c r="C305" s="136"/>
      <c r="D305" s="136"/>
      <c r="E305" s="137"/>
    </row>
    <row r="306" spans="1:5">
      <c r="A306" s="134"/>
      <c r="B306" s="135" t="s">
        <v>136</v>
      </c>
      <c r="C306" s="136">
        <v>500</v>
      </c>
      <c r="D306" s="136"/>
      <c r="E306" s="137"/>
    </row>
    <row r="307" spans="1:5">
      <c r="A307" s="134" t="s">
        <v>143</v>
      </c>
      <c r="B307" s="135"/>
      <c r="C307" s="136"/>
      <c r="D307" s="136"/>
      <c r="E307" s="137"/>
    </row>
    <row r="308" spans="1:5" ht="15.75" thickBot="1">
      <c r="A308" s="140"/>
      <c r="B308" s="141" t="s">
        <v>136</v>
      </c>
      <c r="C308" s="142">
        <v>920</v>
      </c>
      <c r="D308" s="142"/>
      <c r="E308" s="143"/>
    </row>
    <row r="309" spans="1:5" ht="15.75" thickBot="1">
      <c r="A309" s="128" t="s">
        <v>136</v>
      </c>
      <c r="B309" s="129"/>
      <c r="C309" s="138">
        <v>2225</v>
      </c>
      <c r="D309" s="138"/>
      <c r="E309" s="139">
        <f>SUM(E295,E300,E304,E306)</f>
        <v>1775</v>
      </c>
    </row>
    <row r="311" spans="1:5" ht="15.75" thickBot="1"/>
    <row r="312" spans="1:5">
      <c r="A312" s="410" t="s">
        <v>97</v>
      </c>
      <c r="B312" s="411"/>
      <c r="C312" s="411"/>
      <c r="D312" s="411"/>
      <c r="E312" s="412"/>
    </row>
    <row r="313" spans="1:5">
      <c r="A313" s="425" t="s">
        <v>98</v>
      </c>
      <c r="B313" s="426"/>
      <c r="C313" s="426"/>
      <c r="D313" s="426"/>
      <c r="E313" s="427"/>
    </row>
    <row r="314" spans="1:5">
      <c r="A314" s="413" t="s">
        <v>99</v>
      </c>
      <c r="B314" s="414"/>
      <c r="C314" s="414"/>
      <c r="D314" s="414"/>
      <c r="E314" s="415"/>
    </row>
    <row r="315" spans="1:5">
      <c r="A315" s="413" t="s">
        <v>100</v>
      </c>
      <c r="B315" s="414"/>
      <c r="C315" s="414"/>
      <c r="D315" s="414"/>
      <c r="E315" s="415"/>
    </row>
    <row r="316" spans="1:5" ht="15.75" thickBot="1">
      <c r="A316" s="422" t="s">
        <v>101</v>
      </c>
      <c r="B316" s="423"/>
      <c r="C316" s="423"/>
      <c r="D316" s="423"/>
      <c r="E316" s="424"/>
    </row>
    <row r="317" spans="1:5" ht="15.75" thickBot="1">
      <c r="A317" s="144"/>
      <c r="B317" s="145"/>
      <c r="C317" s="145" t="s">
        <v>128</v>
      </c>
      <c r="D317" s="145" t="s">
        <v>129</v>
      </c>
      <c r="E317" s="146" t="s">
        <v>130</v>
      </c>
    </row>
    <row r="318" spans="1:5">
      <c r="A318" s="147" t="s">
        <v>131</v>
      </c>
      <c r="B318" s="148"/>
      <c r="C318" s="148"/>
      <c r="D318" s="148"/>
      <c r="E318" s="149"/>
    </row>
    <row r="319" spans="1:5">
      <c r="A319" s="150"/>
      <c r="B319" s="151" t="s">
        <v>148</v>
      </c>
      <c r="C319" s="152">
        <v>500</v>
      </c>
      <c r="D319" s="152">
        <v>500</v>
      </c>
      <c r="E319" s="382">
        <v>500</v>
      </c>
    </row>
    <row r="320" spans="1:5">
      <c r="A320" s="150"/>
      <c r="B320" s="151" t="s">
        <v>149</v>
      </c>
      <c r="C320" s="152">
        <v>0</v>
      </c>
      <c r="D320" s="152"/>
      <c r="E320" s="382"/>
    </row>
    <row r="321" spans="1:5">
      <c r="A321" s="150"/>
      <c r="B321" s="151" t="s">
        <v>133</v>
      </c>
      <c r="C321" s="152">
        <v>250</v>
      </c>
      <c r="D321" s="152"/>
      <c r="E321" s="382"/>
    </row>
    <row r="322" spans="1:5">
      <c r="A322" s="150"/>
      <c r="B322" s="151" t="s">
        <v>134</v>
      </c>
      <c r="C322" s="152">
        <v>1000</v>
      </c>
      <c r="D322" s="152"/>
      <c r="E322" s="382"/>
    </row>
    <row r="323" spans="1:5">
      <c r="A323" s="150"/>
      <c r="B323" s="151" t="s">
        <v>135</v>
      </c>
      <c r="C323" s="152">
        <v>0</v>
      </c>
      <c r="D323" s="152"/>
      <c r="E323" s="382"/>
    </row>
    <row r="324" spans="1:5">
      <c r="A324" s="150"/>
      <c r="B324" s="151" t="s">
        <v>136</v>
      </c>
      <c r="C324" s="152">
        <v>1750</v>
      </c>
      <c r="D324" s="152">
        <v>500</v>
      </c>
      <c r="E324" s="382">
        <f>SUM(E319:E323)</f>
        <v>500</v>
      </c>
    </row>
    <row r="325" spans="1:5">
      <c r="A325" s="150" t="s">
        <v>138</v>
      </c>
      <c r="B325" s="151"/>
      <c r="C325" s="152"/>
      <c r="D325" s="152"/>
      <c r="E325" s="382"/>
    </row>
    <row r="326" spans="1:5">
      <c r="A326" s="150"/>
      <c r="B326" s="151" t="s">
        <v>150</v>
      </c>
      <c r="C326" s="152">
        <v>0</v>
      </c>
      <c r="D326" s="152"/>
      <c r="E326" s="382"/>
    </row>
    <row r="327" spans="1:5">
      <c r="A327" s="150"/>
      <c r="B327" s="151" t="s">
        <v>151</v>
      </c>
      <c r="C327" s="152">
        <v>0</v>
      </c>
      <c r="D327" s="152"/>
      <c r="E327" s="382"/>
    </row>
    <row r="328" spans="1:5">
      <c r="A328" s="150"/>
      <c r="B328" s="151" t="s">
        <v>136</v>
      </c>
      <c r="C328" s="152">
        <v>0</v>
      </c>
      <c r="D328" s="152"/>
      <c r="E328" s="382">
        <f>SUM(E326:E327)</f>
        <v>0</v>
      </c>
    </row>
    <row r="329" spans="1:5">
      <c r="A329" s="150" t="s">
        <v>152</v>
      </c>
      <c r="B329" s="151"/>
      <c r="C329" s="152"/>
      <c r="D329" s="152"/>
      <c r="E329" s="382"/>
    </row>
    <row r="330" spans="1:5">
      <c r="A330" s="150"/>
      <c r="B330" s="151" t="s">
        <v>153</v>
      </c>
      <c r="C330" s="152">
        <v>250</v>
      </c>
      <c r="D330" s="152">
        <v>250</v>
      </c>
      <c r="E330" s="382">
        <v>250</v>
      </c>
    </row>
    <row r="331" spans="1:5">
      <c r="A331" s="150"/>
      <c r="B331" s="151" t="s">
        <v>154</v>
      </c>
      <c r="C331" s="152">
        <v>0</v>
      </c>
      <c r="D331" s="152"/>
      <c r="E331" s="382"/>
    </row>
    <row r="332" spans="1:5">
      <c r="A332" s="150"/>
      <c r="B332" s="151" t="s">
        <v>134</v>
      </c>
      <c r="C332" s="152">
        <v>1000</v>
      </c>
      <c r="D332" s="152">
        <v>1000</v>
      </c>
      <c r="E332" s="382"/>
    </row>
    <row r="333" spans="1:5">
      <c r="A333" s="150"/>
      <c r="B333" s="151" t="s">
        <v>136</v>
      </c>
      <c r="C333" s="152">
        <v>1250</v>
      </c>
      <c r="D333" s="152">
        <v>1250</v>
      </c>
      <c r="E333" s="382">
        <f>SUM(E330:E332)</f>
        <v>250</v>
      </c>
    </row>
    <row r="334" spans="1:5">
      <c r="A334" s="150" t="s">
        <v>140</v>
      </c>
      <c r="B334" s="151"/>
      <c r="C334" s="152"/>
      <c r="D334" s="152"/>
      <c r="E334" s="382"/>
    </row>
    <row r="335" spans="1:5">
      <c r="A335" s="150"/>
      <c r="B335" s="151" t="s">
        <v>141</v>
      </c>
      <c r="C335" s="152">
        <v>0</v>
      </c>
      <c r="D335" s="152">
        <v>50</v>
      </c>
      <c r="E335" s="382">
        <v>50</v>
      </c>
    </row>
    <row r="336" spans="1:5">
      <c r="A336" s="150"/>
      <c r="B336" s="151" t="s">
        <v>142</v>
      </c>
      <c r="C336" s="152">
        <v>0</v>
      </c>
      <c r="D336" s="152"/>
      <c r="E336" s="382"/>
    </row>
    <row r="337" spans="1:5" ht="15.75" thickBot="1">
      <c r="A337" s="150"/>
      <c r="B337" s="151" t="s">
        <v>136</v>
      </c>
      <c r="C337" s="152">
        <v>0</v>
      </c>
      <c r="D337" s="152"/>
      <c r="E337" s="382">
        <f>SUM(E335:E336)</f>
        <v>50</v>
      </c>
    </row>
    <row r="338" spans="1:5" ht="15.75" thickBot="1">
      <c r="A338" s="144" t="s">
        <v>136</v>
      </c>
      <c r="B338" s="145"/>
      <c r="C338" s="153">
        <v>3000</v>
      </c>
      <c r="D338" s="153">
        <v>1800</v>
      </c>
      <c r="E338" s="384">
        <f>SUM(E324,E328,E333,E337)</f>
        <v>800</v>
      </c>
    </row>
    <row r="340" spans="1:5" ht="15.75" thickBot="1"/>
    <row r="341" spans="1:5">
      <c r="A341" s="410" t="s">
        <v>107</v>
      </c>
      <c r="B341" s="411"/>
      <c r="C341" s="411"/>
      <c r="D341" s="411"/>
      <c r="E341" s="412"/>
    </row>
    <row r="342" spans="1:5">
      <c r="A342" s="413" t="s">
        <v>108</v>
      </c>
      <c r="B342" s="414"/>
      <c r="C342" s="414"/>
      <c r="D342" s="414"/>
      <c r="E342" s="415"/>
    </row>
    <row r="343" spans="1:5">
      <c r="A343" s="413"/>
      <c r="B343" s="414"/>
      <c r="C343" s="414"/>
      <c r="D343" s="414"/>
      <c r="E343" s="415"/>
    </row>
    <row r="344" spans="1:5">
      <c r="A344" s="416"/>
      <c r="B344" s="417"/>
      <c r="C344" s="417"/>
      <c r="D344" s="417"/>
      <c r="E344" s="418"/>
    </row>
    <row r="345" spans="1:5" ht="15.75" thickBot="1">
      <c r="A345" s="419"/>
      <c r="B345" s="420"/>
      <c r="C345" s="420"/>
      <c r="D345" s="420"/>
      <c r="E345" s="421"/>
    </row>
    <row r="346" spans="1:5" ht="15.75" thickBot="1">
      <c r="A346" s="166"/>
      <c r="B346" s="167"/>
      <c r="C346" s="167" t="s">
        <v>128</v>
      </c>
      <c r="D346" s="167" t="s">
        <v>129</v>
      </c>
      <c r="E346" s="168" t="s">
        <v>130</v>
      </c>
    </row>
    <row r="347" spans="1:5">
      <c r="A347" s="169" t="s">
        <v>131</v>
      </c>
      <c r="B347" s="170"/>
      <c r="C347" s="170"/>
      <c r="D347" s="170"/>
      <c r="E347" s="171"/>
    </row>
    <row r="348" spans="1:5">
      <c r="A348" s="172"/>
      <c r="B348" s="173" t="s">
        <v>132</v>
      </c>
      <c r="C348" s="174">
        <v>200</v>
      </c>
      <c r="D348" s="174"/>
      <c r="E348" s="382">
        <v>200</v>
      </c>
    </row>
    <row r="349" spans="1:5">
      <c r="A349" s="172"/>
      <c r="B349" s="173" t="s">
        <v>133</v>
      </c>
      <c r="C349" s="174">
        <v>0</v>
      </c>
      <c r="D349" s="174"/>
      <c r="E349" s="382"/>
    </row>
    <row r="350" spans="1:5">
      <c r="A350" s="172"/>
      <c r="B350" s="173" t="s">
        <v>134</v>
      </c>
      <c r="C350" s="174">
        <v>0</v>
      </c>
      <c r="D350" s="174"/>
      <c r="E350" s="382"/>
    </row>
    <row r="351" spans="1:5">
      <c r="A351" s="172"/>
      <c r="B351" s="173" t="s">
        <v>135</v>
      </c>
      <c r="C351" s="174">
        <v>0</v>
      </c>
      <c r="D351" s="174"/>
      <c r="E351" s="382"/>
    </row>
    <row r="352" spans="1:5">
      <c r="A352" s="172"/>
      <c r="B352" s="173" t="s">
        <v>136</v>
      </c>
      <c r="C352" s="174">
        <v>200</v>
      </c>
      <c r="D352" s="174"/>
      <c r="E352" s="382">
        <f>SUM(E348:E351)</f>
        <v>200</v>
      </c>
    </row>
    <row r="353" spans="1:5">
      <c r="A353" s="172" t="s">
        <v>137</v>
      </c>
      <c r="B353" s="173"/>
      <c r="C353" s="174"/>
      <c r="D353" s="174"/>
      <c r="E353" s="382"/>
    </row>
    <row r="354" spans="1:5">
      <c r="A354" s="172"/>
      <c r="B354" s="173" t="s">
        <v>138</v>
      </c>
      <c r="C354" s="174">
        <v>0</v>
      </c>
      <c r="D354" s="174"/>
      <c r="E354" s="382"/>
    </row>
    <row r="355" spans="1:5">
      <c r="A355" s="172"/>
      <c r="B355" s="173" t="s">
        <v>139</v>
      </c>
      <c r="C355" s="174">
        <v>0</v>
      </c>
      <c r="D355" s="174"/>
      <c r="E355" s="382"/>
    </row>
    <row r="356" spans="1:5">
      <c r="A356" s="172"/>
      <c r="B356" s="173" t="s">
        <v>135</v>
      </c>
      <c r="C356" s="174">
        <v>0</v>
      </c>
      <c r="D356" s="174"/>
      <c r="E356" s="382"/>
    </row>
    <row r="357" spans="1:5">
      <c r="A357" s="172"/>
      <c r="B357" s="173" t="s">
        <v>136</v>
      </c>
      <c r="C357" s="174">
        <v>0</v>
      </c>
      <c r="D357" s="174"/>
      <c r="E357" s="382">
        <f>SUM(E354:E356)</f>
        <v>0</v>
      </c>
    </row>
    <row r="358" spans="1:5">
      <c r="A358" s="172" t="s">
        <v>140</v>
      </c>
      <c r="B358" s="173"/>
      <c r="C358" s="174"/>
      <c r="D358" s="174"/>
      <c r="E358" s="382"/>
    </row>
    <row r="359" spans="1:5">
      <c r="A359" s="172"/>
      <c r="B359" s="173" t="s">
        <v>141</v>
      </c>
      <c r="C359" s="174">
        <v>100</v>
      </c>
      <c r="D359" s="174"/>
      <c r="E359" s="382">
        <v>100</v>
      </c>
    </row>
    <row r="360" spans="1:5">
      <c r="A360" s="172"/>
      <c r="B360" s="173" t="s">
        <v>142</v>
      </c>
      <c r="C360" s="174">
        <v>40</v>
      </c>
      <c r="D360" s="174"/>
      <c r="E360" s="382"/>
    </row>
    <row r="361" spans="1:5">
      <c r="A361" s="172"/>
      <c r="B361" s="173" t="s">
        <v>136</v>
      </c>
      <c r="C361" s="174">
        <v>140</v>
      </c>
      <c r="D361" s="174"/>
      <c r="E361" s="382">
        <f>SUM(E359:E360)</f>
        <v>100</v>
      </c>
    </row>
    <row r="362" spans="1:5">
      <c r="A362" s="172" t="s">
        <v>142</v>
      </c>
      <c r="B362" s="173"/>
      <c r="C362" s="174"/>
      <c r="D362" s="174"/>
      <c r="E362" s="382"/>
    </row>
    <row r="363" spans="1:5">
      <c r="A363" s="172"/>
      <c r="B363" s="173" t="s">
        <v>136</v>
      </c>
      <c r="C363" s="174">
        <v>0</v>
      </c>
      <c r="D363" s="174"/>
      <c r="E363" s="382"/>
    </row>
    <row r="364" spans="1:5">
      <c r="A364" s="172" t="s">
        <v>143</v>
      </c>
      <c r="B364" s="173"/>
      <c r="C364" s="174"/>
      <c r="D364" s="174"/>
      <c r="E364" s="382"/>
    </row>
    <row r="365" spans="1:5" ht="15.75" thickBot="1">
      <c r="A365" s="176"/>
      <c r="B365" s="177" t="s">
        <v>136</v>
      </c>
      <c r="C365" s="178">
        <v>0</v>
      </c>
      <c r="D365" s="178"/>
      <c r="E365" s="388"/>
    </row>
    <row r="366" spans="1:5" ht="15.75" thickBot="1">
      <c r="A366" s="166" t="s">
        <v>136</v>
      </c>
      <c r="B366" s="167"/>
      <c r="C366" s="175">
        <v>340</v>
      </c>
      <c r="D366" s="175"/>
      <c r="E366" s="384">
        <f>SUM(E352,E357,E361,E363)</f>
        <v>300</v>
      </c>
    </row>
    <row r="368" spans="1:5" ht="15.75" thickBot="1"/>
    <row r="369" spans="1:5">
      <c r="A369" s="410" t="s">
        <v>109</v>
      </c>
      <c r="B369" s="411"/>
      <c r="C369" s="411"/>
      <c r="D369" s="411"/>
      <c r="E369" s="412"/>
    </row>
    <row r="370" spans="1:5">
      <c r="A370" s="413" t="s">
        <v>110</v>
      </c>
      <c r="B370" s="414"/>
      <c r="C370" s="414"/>
      <c r="D370" s="414"/>
      <c r="E370" s="415"/>
    </row>
    <row r="371" spans="1:5">
      <c r="A371" s="413"/>
      <c r="B371" s="414"/>
      <c r="C371" s="414"/>
      <c r="D371" s="414"/>
      <c r="E371" s="415"/>
    </row>
    <row r="372" spans="1:5">
      <c r="A372" s="413"/>
      <c r="B372" s="414"/>
      <c r="C372" s="414"/>
      <c r="D372" s="414"/>
      <c r="E372" s="415"/>
    </row>
    <row r="373" spans="1:5" ht="15.75" thickBot="1">
      <c r="A373" s="422" t="s">
        <v>111</v>
      </c>
      <c r="B373" s="423"/>
      <c r="C373" s="423"/>
      <c r="D373" s="423"/>
      <c r="E373" s="424"/>
    </row>
    <row r="374" spans="1:5" ht="15.75" thickBot="1">
      <c r="A374" s="179"/>
      <c r="B374" s="180"/>
      <c r="C374" s="180" t="s">
        <v>128</v>
      </c>
      <c r="D374" s="180" t="s">
        <v>129</v>
      </c>
      <c r="E374" s="181" t="s">
        <v>130</v>
      </c>
    </row>
    <row r="375" spans="1:5">
      <c r="A375" s="182" t="s">
        <v>131</v>
      </c>
      <c r="B375" s="183"/>
      <c r="C375" s="183"/>
      <c r="D375" s="183"/>
      <c r="E375" s="184"/>
    </row>
    <row r="376" spans="1:5">
      <c r="A376" s="185"/>
      <c r="B376" s="186" t="s">
        <v>148</v>
      </c>
      <c r="C376" s="187">
        <v>275</v>
      </c>
      <c r="D376" s="187"/>
      <c r="E376" s="382">
        <v>275</v>
      </c>
    </row>
    <row r="377" spans="1:5">
      <c r="A377" s="185"/>
      <c r="B377" s="186" t="s">
        <v>149</v>
      </c>
      <c r="C377" s="187">
        <v>300</v>
      </c>
      <c r="D377" s="187"/>
      <c r="E377" s="382">
        <v>300</v>
      </c>
    </row>
    <row r="378" spans="1:5">
      <c r="A378" s="185"/>
      <c r="B378" s="186" t="s">
        <v>133</v>
      </c>
      <c r="C378" s="187">
        <v>0</v>
      </c>
      <c r="D378" s="187"/>
      <c r="E378" s="382"/>
    </row>
    <row r="379" spans="1:5">
      <c r="A379" s="185"/>
      <c r="B379" s="186" t="s">
        <v>134</v>
      </c>
      <c r="C379" s="187">
        <v>0</v>
      </c>
      <c r="D379" s="187"/>
      <c r="E379" s="382"/>
    </row>
    <row r="380" spans="1:5">
      <c r="A380" s="185"/>
      <c r="B380" s="186" t="s">
        <v>135</v>
      </c>
      <c r="C380" s="187">
        <v>0</v>
      </c>
      <c r="D380" s="187"/>
      <c r="E380" s="382"/>
    </row>
    <row r="381" spans="1:5">
      <c r="A381" s="185"/>
      <c r="B381" s="186" t="s">
        <v>136</v>
      </c>
      <c r="C381" s="187">
        <v>575</v>
      </c>
      <c r="D381" s="187"/>
      <c r="E381" s="382">
        <f>SUM(E376:E380)</f>
        <v>575</v>
      </c>
    </row>
    <row r="382" spans="1:5">
      <c r="A382" s="185" t="s">
        <v>138</v>
      </c>
      <c r="B382" s="186"/>
      <c r="C382" s="187"/>
      <c r="D382" s="187"/>
      <c r="E382" s="382"/>
    </row>
    <row r="383" spans="1:5">
      <c r="A383" s="185"/>
      <c r="B383" s="186" t="s">
        <v>150</v>
      </c>
      <c r="C383" s="187">
        <v>0</v>
      </c>
      <c r="D383" s="187"/>
      <c r="E383" s="382"/>
    </row>
    <row r="384" spans="1:5">
      <c r="A384" s="185"/>
      <c r="B384" s="186" t="s">
        <v>151</v>
      </c>
      <c r="C384" s="187">
        <v>0</v>
      </c>
      <c r="D384" s="187"/>
      <c r="E384" s="382"/>
    </row>
    <row r="385" spans="1:5">
      <c r="A385" s="185"/>
      <c r="B385" s="186" t="s">
        <v>136</v>
      </c>
      <c r="C385" s="187">
        <v>0</v>
      </c>
      <c r="D385" s="187"/>
      <c r="E385" s="382">
        <f>SUM(E383:E384)</f>
        <v>0</v>
      </c>
    </row>
    <row r="386" spans="1:5">
      <c r="A386" s="185" t="s">
        <v>152</v>
      </c>
      <c r="B386" s="186"/>
      <c r="C386" s="187"/>
      <c r="D386" s="187"/>
      <c r="E386" s="382"/>
    </row>
    <row r="387" spans="1:5">
      <c r="A387" s="185"/>
      <c r="B387" s="186" t="s">
        <v>153</v>
      </c>
      <c r="C387" s="187">
        <v>150</v>
      </c>
      <c r="D387" s="187"/>
      <c r="E387" s="382">
        <v>150</v>
      </c>
    </row>
    <row r="388" spans="1:5">
      <c r="A388" s="185"/>
      <c r="B388" s="186" t="s">
        <v>154</v>
      </c>
      <c r="C388" s="187">
        <v>0</v>
      </c>
      <c r="D388" s="187"/>
      <c r="E388" s="382"/>
    </row>
    <row r="389" spans="1:5">
      <c r="A389" s="185"/>
      <c r="B389" s="186" t="s">
        <v>134</v>
      </c>
      <c r="C389" s="187">
        <v>0</v>
      </c>
      <c r="D389" s="187"/>
      <c r="E389" s="382"/>
    </row>
    <row r="390" spans="1:5">
      <c r="A390" s="185"/>
      <c r="B390" s="186" t="s">
        <v>136</v>
      </c>
      <c r="C390" s="187">
        <v>150</v>
      </c>
      <c r="D390" s="187"/>
      <c r="E390" s="382">
        <f>SUM(E387:E389)</f>
        <v>150</v>
      </c>
    </row>
    <row r="391" spans="1:5">
      <c r="A391" s="185" t="s">
        <v>140</v>
      </c>
      <c r="B391" s="186"/>
      <c r="C391" s="187"/>
      <c r="D391" s="187"/>
      <c r="E391" s="382"/>
    </row>
    <row r="392" spans="1:5">
      <c r="A392" s="185"/>
      <c r="B392" s="186" t="s">
        <v>141</v>
      </c>
      <c r="C392" s="187">
        <v>100</v>
      </c>
      <c r="D392" s="187"/>
      <c r="E392" s="382">
        <v>100</v>
      </c>
    </row>
    <row r="393" spans="1:5">
      <c r="A393" s="185"/>
      <c r="B393" s="186" t="s">
        <v>142</v>
      </c>
      <c r="C393" s="187">
        <v>0</v>
      </c>
      <c r="D393" s="187"/>
      <c r="E393" s="382"/>
    </row>
    <row r="394" spans="1:5" ht="15.75" thickBot="1">
      <c r="A394" s="185"/>
      <c r="B394" s="186" t="s">
        <v>136</v>
      </c>
      <c r="C394" s="187">
        <v>100</v>
      </c>
      <c r="D394" s="187"/>
      <c r="E394" s="382">
        <f>SUM(E392:E393)</f>
        <v>100</v>
      </c>
    </row>
    <row r="395" spans="1:5" ht="15.75" thickBot="1">
      <c r="A395" s="179" t="s">
        <v>136</v>
      </c>
      <c r="B395" s="180"/>
      <c r="C395" s="188">
        <v>825</v>
      </c>
      <c r="D395" s="188"/>
      <c r="E395" s="384">
        <f>SUM(E381,E385,E390,E394)</f>
        <v>825</v>
      </c>
    </row>
    <row r="397" spans="1:5" ht="15.75" thickBot="1"/>
    <row r="398" spans="1:5">
      <c r="A398" s="410" t="s">
        <v>112</v>
      </c>
      <c r="B398" s="411"/>
      <c r="C398" s="411"/>
      <c r="D398" s="411"/>
      <c r="E398" s="412"/>
    </row>
    <row r="399" spans="1:5">
      <c r="A399" s="413" t="s">
        <v>113</v>
      </c>
      <c r="B399" s="414"/>
      <c r="C399" s="414"/>
      <c r="D399" s="414"/>
      <c r="E399" s="415"/>
    </row>
    <row r="400" spans="1:5">
      <c r="A400" s="413" t="s">
        <v>114</v>
      </c>
      <c r="B400" s="414"/>
      <c r="C400" s="414"/>
      <c r="D400" s="414"/>
      <c r="E400" s="415"/>
    </row>
    <row r="401" spans="1:5">
      <c r="A401" s="416" t="s">
        <v>115</v>
      </c>
      <c r="B401" s="417"/>
      <c r="C401" s="417"/>
      <c r="D401" s="417"/>
      <c r="E401" s="418"/>
    </row>
    <row r="402" spans="1:5" ht="15.75" thickBot="1">
      <c r="A402" s="419"/>
      <c r="B402" s="420"/>
      <c r="C402" s="420"/>
      <c r="D402" s="420"/>
      <c r="E402" s="421"/>
    </row>
    <row r="403" spans="1:5" ht="15.75" thickBot="1">
      <c r="A403" s="189"/>
      <c r="B403" s="190"/>
      <c r="C403" s="190" t="s">
        <v>128</v>
      </c>
      <c r="D403" s="190" t="s">
        <v>129</v>
      </c>
      <c r="E403" s="191" t="s">
        <v>130</v>
      </c>
    </row>
    <row r="404" spans="1:5">
      <c r="A404" s="192" t="s">
        <v>131</v>
      </c>
      <c r="B404" s="193"/>
      <c r="C404" s="193"/>
      <c r="D404" s="193"/>
      <c r="E404" s="194"/>
    </row>
    <row r="405" spans="1:5">
      <c r="A405" s="195"/>
      <c r="B405" s="196" t="s">
        <v>132</v>
      </c>
      <c r="C405" s="197">
        <v>1000</v>
      </c>
      <c r="D405" s="197"/>
      <c r="E405" s="382">
        <v>1000</v>
      </c>
    </row>
    <row r="406" spans="1:5">
      <c r="A406" s="195"/>
      <c r="B406" s="196" t="s">
        <v>133</v>
      </c>
      <c r="C406" s="197">
        <v>300</v>
      </c>
      <c r="D406" s="197"/>
      <c r="E406" s="382">
        <v>300</v>
      </c>
    </row>
    <row r="407" spans="1:5">
      <c r="A407" s="195"/>
      <c r="B407" s="196" t="s">
        <v>134</v>
      </c>
      <c r="C407" s="197">
        <v>120</v>
      </c>
      <c r="D407" s="197"/>
      <c r="E407" s="382">
        <v>120</v>
      </c>
    </row>
    <row r="408" spans="1:5">
      <c r="A408" s="195"/>
      <c r="B408" s="196" t="s">
        <v>135</v>
      </c>
      <c r="C408" s="197">
        <v>0</v>
      </c>
      <c r="D408" s="197"/>
      <c r="E408" s="382"/>
    </row>
    <row r="409" spans="1:5">
      <c r="A409" s="195"/>
      <c r="B409" s="196" t="s">
        <v>136</v>
      </c>
      <c r="C409" s="197">
        <v>1420</v>
      </c>
      <c r="D409" s="197"/>
      <c r="E409" s="382">
        <f>SUM(E405:E408)</f>
        <v>1420</v>
      </c>
    </row>
    <row r="410" spans="1:5">
      <c r="A410" s="195" t="s">
        <v>137</v>
      </c>
      <c r="B410" s="196"/>
      <c r="C410" s="197"/>
      <c r="D410" s="197"/>
      <c r="E410" s="382"/>
    </row>
    <row r="411" spans="1:5">
      <c r="A411" s="195"/>
      <c r="B411" s="196" t="s">
        <v>138</v>
      </c>
      <c r="C411" s="197">
        <v>180</v>
      </c>
      <c r="D411" s="197"/>
      <c r="E411" s="382">
        <v>180</v>
      </c>
    </row>
    <row r="412" spans="1:5">
      <c r="A412" s="195"/>
      <c r="B412" s="196" t="s">
        <v>139</v>
      </c>
      <c r="C412" s="197">
        <v>0</v>
      </c>
      <c r="D412" s="197"/>
      <c r="E412" s="382"/>
    </row>
    <row r="413" spans="1:5">
      <c r="A413" s="195"/>
      <c r="B413" s="196" t="s">
        <v>135</v>
      </c>
      <c r="C413" s="197">
        <v>0</v>
      </c>
      <c r="D413" s="197"/>
      <c r="E413" s="382"/>
    </row>
    <row r="414" spans="1:5">
      <c r="A414" s="195"/>
      <c r="B414" s="196" t="s">
        <v>136</v>
      </c>
      <c r="C414" s="197">
        <v>180</v>
      </c>
      <c r="D414" s="197"/>
      <c r="E414" s="382">
        <f>SUM(E411:E413)</f>
        <v>180</v>
      </c>
    </row>
    <row r="415" spans="1:5">
      <c r="A415" s="195" t="s">
        <v>140</v>
      </c>
      <c r="B415" s="196"/>
      <c r="C415" s="197"/>
      <c r="D415" s="197"/>
      <c r="E415" s="382"/>
    </row>
    <row r="416" spans="1:5">
      <c r="A416" s="195"/>
      <c r="B416" s="196" t="s">
        <v>141</v>
      </c>
      <c r="C416" s="197">
        <v>100</v>
      </c>
      <c r="D416" s="197"/>
      <c r="E416" s="382">
        <v>100</v>
      </c>
    </row>
    <row r="417" spans="1:5">
      <c r="A417" s="195"/>
      <c r="B417" s="196" t="s">
        <v>142</v>
      </c>
      <c r="C417" s="197">
        <v>0</v>
      </c>
      <c r="D417" s="197"/>
      <c r="E417" s="382"/>
    </row>
    <row r="418" spans="1:5">
      <c r="A418" s="195"/>
      <c r="B418" s="196" t="s">
        <v>136</v>
      </c>
      <c r="C418" s="197">
        <v>100</v>
      </c>
      <c r="D418" s="197"/>
      <c r="E418" s="382">
        <f>SUM(E416:E417)</f>
        <v>100</v>
      </c>
    </row>
    <row r="419" spans="1:5">
      <c r="A419" s="195" t="s">
        <v>142</v>
      </c>
      <c r="B419" s="196"/>
      <c r="C419" s="197"/>
      <c r="D419" s="197"/>
      <c r="E419" s="382"/>
    </row>
    <row r="420" spans="1:5">
      <c r="A420" s="195"/>
      <c r="B420" s="196" t="s">
        <v>136</v>
      </c>
      <c r="C420" s="197">
        <v>200</v>
      </c>
      <c r="D420" s="197"/>
      <c r="E420" s="382">
        <v>200</v>
      </c>
    </row>
    <row r="421" spans="1:5">
      <c r="A421" s="195" t="s">
        <v>143</v>
      </c>
      <c r="B421" s="196"/>
      <c r="C421" s="197"/>
      <c r="D421" s="197"/>
      <c r="E421" s="382"/>
    </row>
    <row r="422" spans="1:5" ht="15.75" thickBot="1">
      <c r="A422" s="199"/>
      <c r="B422" s="200" t="s">
        <v>136</v>
      </c>
      <c r="C422" s="201">
        <v>0</v>
      </c>
      <c r="D422" s="201"/>
      <c r="E422" s="388"/>
    </row>
    <row r="423" spans="1:5" ht="15.75" thickBot="1">
      <c r="A423" s="189" t="s">
        <v>136</v>
      </c>
      <c r="B423" s="190"/>
      <c r="C423" s="198">
        <v>1900</v>
      </c>
      <c r="D423" s="198"/>
      <c r="E423" s="384">
        <f>SUM(E409,E414,E418,E420)</f>
        <v>1900</v>
      </c>
    </row>
    <row r="425" spans="1:5" ht="15.75" thickBot="1"/>
    <row r="426" spans="1:5">
      <c r="A426" s="410" t="s">
        <v>116</v>
      </c>
      <c r="B426" s="411"/>
      <c r="C426" s="411"/>
      <c r="D426" s="411"/>
      <c r="E426" s="412"/>
    </row>
    <row r="427" spans="1:5">
      <c r="A427" s="413" t="s">
        <v>117</v>
      </c>
      <c r="B427" s="414"/>
      <c r="C427" s="414"/>
      <c r="D427" s="414"/>
      <c r="E427" s="415"/>
    </row>
    <row r="428" spans="1:5">
      <c r="A428" s="413" t="s">
        <v>118</v>
      </c>
      <c r="B428" s="414"/>
      <c r="C428" s="414"/>
      <c r="D428" s="414"/>
      <c r="E428" s="415"/>
    </row>
    <row r="429" spans="1:5">
      <c r="A429" s="413" t="s">
        <v>119</v>
      </c>
      <c r="B429" s="414"/>
      <c r="C429" s="414"/>
      <c r="D429" s="414"/>
      <c r="E429" s="415"/>
    </row>
    <row r="430" spans="1:5" ht="15.75" thickBot="1">
      <c r="A430" s="422" t="s">
        <v>120</v>
      </c>
      <c r="B430" s="423"/>
      <c r="C430" s="423"/>
      <c r="D430" s="423"/>
      <c r="E430" s="424"/>
    </row>
    <row r="431" spans="1:5" ht="15.75" thickBot="1">
      <c r="A431" s="202"/>
      <c r="B431" s="203"/>
      <c r="C431" s="203" t="s">
        <v>128</v>
      </c>
      <c r="D431" s="203" t="s">
        <v>129</v>
      </c>
      <c r="E431" s="204" t="s">
        <v>130</v>
      </c>
    </row>
    <row r="432" spans="1:5">
      <c r="A432" s="205" t="s">
        <v>131</v>
      </c>
      <c r="B432" s="206"/>
      <c r="C432" s="206"/>
      <c r="D432" s="206"/>
      <c r="E432" s="207"/>
    </row>
    <row r="433" spans="1:5">
      <c r="A433" s="208"/>
      <c r="B433" s="209" t="s">
        <v>148</v>
      </c>
      <c r="C433" s="210">
        <v>0</v>
      </c>
      <c r="D433" s="210"/>
      <c r="E433" s="382"/>
    </row>
    <row r="434" spans="1:5">
      <c r="A434" s="208"/>
      <c r="B434" s="209" t="s">
        <v>149</v>
      </c>
      <c r="C434" s="210">
        <v>0</v>
      </c>
      <c r="D434" s="210"/>
      <c r="E434" s="382"/>
    </row>
    <row r="435" spans="1:5">
      <c r="A435" s="208"/>
      <c r="B435" s="209" t="s">
        <v>133</v>
      </c>
      <c r="C435" s="210">
        <v>0</v>
      </c>
      <c r="D435" s="381">
        <v>2538.7199999999998</v>
      </c>
      <c r="E435" s="381">
        <v>1500</v>
      </c>
    </row>
    <row r="436" spans="1:5">
      <c r="A436" s="208"/>
      <c r="B436" s="209" t="s">
        <v>134</v>
      </c>
      <c r="C436" s="210">
        <v>0</v>
      </c>
      <c r="D436" s="210">
        <v>732</v>
      </c>
      <c r="E436" s="381">
        <v>732</v>
      </c>
    </row>
    <row r="437" spans="1:5">
      <c r="A437" s="208"/>
      <c r="B437" s="209" t="s">
        <v>135</v>
      </c>
      <c r="C437" s="210">
        <v>30</v>
      </c>
      <c r="D437" s="210">
        <v>30</v>
      </c>
      <c r="E437" s="382">
        <v>0</v>
      </c>
    </row>
    <row r="438" spans="1:5">
      <c r="A438" s="208"/>
      <c r="B438" s="209" t="s">
        <v>136</v>
      </c>
      <c r="C438" s="210">
        <v>30</v>
      </c>
      <c r="D438" s="210">
        <v>3300.72</v>
      </c>
      <c r="E438" s="382">
        <f>SUM(E433:E437)</f>
        <v>2232</v>
      </c>
    </row>
    <row r="439" spans="1:5">
      <c r="A439" s="208" t="s">
        <v>138</v>
      </c>
      <c r="B439" s="209"/>
      <c r="C439" s="210"/>
      <c r="D439" s="210"/>
      <c r="E439" s="382"/>
    </row>
    <row r="440" spans="1:5">
      <c r="A440" s="208"/>
      <c r="B440" s="209" t="s">
        <v>150</v>
      </c>
      <c r="C440" s="210">
        <v>0</v>
      </c>
      <c r="D440" s="210"/>
      <c r="E440" s="382"/>
    </row>
    <row r="441" spans="1:5">
      <c r="A441" s="208"/>
      <c r="B441" s="209" t="s">
        <v>151</v>
      </c>
      <c r="C441" s="210">
        <v>0</v>
      </c>
      <c r="D441" s="210"/>
      <c r="E441" s="382"/>
    </row>
    <row r="442" spans="1:5">
      <c r="A442" s="208"/>
      <c r="B442" s="209" t="s">
        <v>136</v>
      </c>
      <c r="C442" s="210">
        <v>0</v>
      </c>
      <c r="D442" s="210"/>
      <c r="E442" s="382">
        <f>SUM(E440:E441)</f>
        <v>0</v>
      </c>
    </row>
    <row r="443" spans="1:5">
      <c r="A443" s="208" t="s">
        <v>152</v>
      </c>
      <c r="B443" s="209"/>
      <c r="C443" s="210"/>
      <c r="D443" s="210"/>
      <c r="E443" s="382"/>
    </row>
    <row r="444" spans="1:5">
      <c r="A444" s="208"/>
      <c r="B444" s="209" t="s">
        <v>153</v>
      </c>
      <c r="C444" s="210">
        <v>2538.7199999999998</v>
      </c>
      <c r="D444" s="210"/>
      <c r="E444" s="382"/>
    </row>
    <row r="445" spans="1:5">
      <c r="A445" s="208"/>
      <c r="B445" s="209" t="s">
        <v>154</v>
      </c>
      <c r="C445" s="210">
        <v>0</v>
      </c>
      <c r="D445" s="210"/>
      <c r="E445" s="382"/>
    </row>
    <row r="446" spans="1:5">
      <c r="A446" s="208"/>
      <c r="B446" s="209" t="s">
        <v>134</v>
      </c>
      <c r="C446" s="210">
        <v>732</v>
      </c>
      <c r="D446" s="210"/>
      <c r="E446" s="382"/>
    </row>
    <row r="447" spans="1:5">
      <c r="A447" s="208"/>
      <c r="B447" s="209" t="s">
        <v>136</v>
      </c>
      <c r="C447" s="210">
        <v>3270.72</v>
      </c>
      <c r="D447" s="210"/>
      <c r="E447" s="382">
        <f>SUM(E444:E446)</f>
        <v>0</v>
      </c>
    </row>
    <row r="448" spans="1:5">
      <c r="A448" s="208" t="s">
        <v>140</v>
      </c>
      <c r="B448" s="209"/>
      <c r="C448" s="210"/>
      <c r="D448" s="210"/>
      <c r="E448" s="382"/>
    </row>
    <row r="449" spans="1:5">
      <c r="A449" s="208"/>
      <c r="B449" s="209" t="s">
        <v>141</v>
      </c>
      <c r="C449" s="210">
        <v>180</v>
      </c>
      <c r="D449" s="210"/>
      <c r="E449" s="382">
        <v>100</v>
      </c>
    </row>
    <row r="450" spans="1:5">
      <c r="A450" s="208"/>
      <c r="B450" s="209" t="s">
        <v>142</v>
      </c>
      <c r="C450" s="210">
        <v>100</v>
      </c>
      <c r="D450" s="210"/>
      <c r="E450" s="388"/>
    </row>
    <row r="451" spans="1:5" ht="15.75" thickBot="1">
      <c r="A451" s="208"/>
      <c r="B451" s="209" t="s">
        <v>136</v>
      </c>
      <c r="C451" s="210">
        <v>280</v>
      </c>
      <c r="D451" s="402"/>
      <c r="E451" s="404">
        <f>SUM(E449:E450)</f>
        <v>100</v>
      </c>
    </row>
    <row r="452" spans="1:5" ht="15.75" thickBot="1">
      <c r="A452" s="202" t="s">
        <v>136</v>
      </c>
      <c r="B452" s="203"/>
      <c r="C452" s="211">
        <v>3580.72</v>
      </c>
      <c r="D452" s="403"/>
      <c r="E452" s="405">
        <f>SUM(E451,E447,E442,E438)</f>
        <v>2332</v>
      </c>
    </row>
    <row r="454" spans="1:5" ht="15.75" thickBot="1"/>
    <row r="455" spans="1:5">
      <c r="A455" s="410" t="s">
        <v>121</v>
      </c>
      <c r="B455" s="411"/>
      <c r="C455" s="411"/>
      <c r="D455" s="411"/>
      <c r="E455" s="412"/>
    </row>
    <row r="456" spans="1:5">
      <c r="A456" s="413" t="s">
        <v>122</v>
      </c>
      <c r="B456" s="414"/>
      <c r="C456" s="414"/>
      <c r="D456" s="414"/>
      <c r="E456" s="415"/>
    </row>
    <row r="457" spans="1:5">
      <c r="A457" s="413" t="s">
        <v>123</v>
      </c>
      <c r="B457" s="414"/>
      <c r="C457" s="414"/>
      <c r="D457" s="414"/>
      <c r="E457" s="415"/>
    </row>
    <row r="458" spans="1:5">
      <c r="A458" s="416" t="s">
        <v>47</v>
      </c>
      <c r="B458" s="417"/>
      <c r="C458" s="417"/>
      <c r="D458" s="417"/>
      <c r="E458" s="418"/>
    </row>
    <row r="459" spans="1:5" ht="15.75" thickBot="1">
      <c r="A459" s="419"/>
      <c r="B459" s="420"/>
      <c r="C459" s="420"/>
      <c r="D459" s="420"/>
      <c r="E459" s="421"/>
    </row>
    <row r="460" spans="1:5" ht="15.75" thickBot="1">
      <c r="A460" s="212"/>
      <c r="B460" s="213"/>
      <c r="C460" s="213" t="s">
        <v>128</v>
      </c>
      <c r="D460" s="213" t="s">
        <v>129</v>
      </c>
      <c r="E460" s="214" t="s">
        <v>130</v>
      </c>
    </row>
    <row r="461" spans="1:5">
      <c r="A461" s="215" t="s">
        <v>131</v>
      </c>
      <c r="B461" s="216"/>
      <c r="C461" s="216"/>
      <c r="D461" s="216"/>
      <c r="E461" s="217"/>
    </row>
    <row r="462" spans="1:5">
      <c r="A462" s="218"/>
      <c r="B462" s="219" t="s">
        <v>132</v>
      </c>
      <c r="C462" s="220">
        <v>0</v>
      </c>
      <c r="D462" s="220"/>
      <c r="E462" s="221"/>
    </row>
    <row r="463" spans="1:5">
      <c r="A463" s="218"/>
      <c r="B463" s="219" t="s">
        <v>133</v>
      </c>
      <c r="C463" s="220">
        <v>0</v>
      </c>
      <c r="D463" s="220"/>
      <c r="E463" s="221"/>
    </row>
    <row r="464" spans="1:5">
      <c r="A464" s="218"/>
      <c r="B464" s="219" t="s">
        <v>134</v>
      </c>
      <c r="C464" s="220">
        <v>0</v>
      </c>
      <c r="D464" s="220"/>
      <c r="E464" s="221"/>
    </row>
    <row r="465" spans="1:5">
      <c r="A465" s="218"/>
      <c r="B465" s="219" t="s">
        <v>135</v>
      </c>
      <c r="C465" s="220">
        <v>0</v>
      </c>
      <c r="D465" s="220"/>
      <c r="E465" s="221"/>
    </row>
    <row r="466" spans="1:5">
      <c r="A466" s="218"/>
      <c r="B466" s="219" t="s">
        <v>136</v>
      </c>
      <c r="C466" s="220">
        <v>0</v>
      </c>
      <c r="D466" s="220"/>
      <c r="E466" s="221">
        <f>SUM(E462:E465)</f>
        <v>0</v>
      </c>
    </row>
    <row r="467" spans="1:5">
      <c r="A467" s="218" t="s">
        <v>137</v>
      </c>
      <c r="B467" s="219"/>
      <c r="C467" s="220"/>
      <c r="D467" s="220"/>
      <c r="E467" s="221"/>
    </row>
    <row r="468" spans="1:5">
      <c r="A468" s="218"/>
      <c r="B468" s="219" t="s">
        <v>138</v>
      </c>
      <c r="C468" s="220">
        <v>60</v>
      </c>
      <c r="D468" s="220">
        <v>200</v>
      </c>
      <c r="E468" s="221">
        <v>200</v>
      </c>
    </row>
    <row r="469" spans="1:5">
      <c r="A469" s="218"/>
      <c r="B469" s="219" t="s">
        <v>139</v>
      </c>
      <c r="C469" s="220">
        <v>0</v>
      </c>
      <c r="D469" s="220"/>
      <c r="E469" s="221"/>
    </row>
    <row r="470" spans="1:5">
      <c r="A470" s="218"/>
      <c r="B470" s="219" t="s">
        <v>135</v>
      </c>
      <c r="C470" s="220">
        <v>0</v>
      </c>
      <c r="D470" s="220"/>
      <c r="E470" s="221"/>
    </row>
    <row r="471" spans="1:5">
      <c r="A471" s="218"/>
      <c r="B471" s="219" t="s">
        <v>136</v>
      </c>
      <c r="C471" s="220">
        <v>60</v>
      </c>
      <c r="D471" s="220"/>
      <c r="E471" s="221">
        <f>SUM(E468:E470)</f>
        <v>200</v>
      </c>
    </row>
    <row r="472" spans="1:5">
      <c r="A472" s="218" t="s">
        <v>140</v>
      </c>
      <c r="B472" s="219"/>
      <c r="C472" s="220"/>
      <c r="D472" s="220"/>
      <c r="E472" s="221"/>
    </row>
    <row r="473" spans="1:5">
      <c r="A473" s="218"/>
      <c r="B473" s="219" t="s">
        <v>141</v>
      </c>
      <c r="C473" s="220">
        <v>100</v>
      </c>
      <c r="D473" s="220">
        <v>100</v>
      </c>
      <c r="E473" s="221">
        <v>100</v>
      </c>
    </row>
    <row r="474" spans="1:5">
      <c r="A474" s="218"/>
      <c r="B474" s="219" t="s">
        <v>142</v>
      </c>
      <c r="C474" s="220">
        <v>0</v>
      </c>
      <c r="D474" s="220"/>
      <c r="E474" s="221"/>
    </row>
    <row r="475" spans="1:5">
      <c r="A475" s="218"/>
      <c r="B475" s="219" t="s">
        <v>136</v>
      </c>
      <c r="C475" s="220">
        <v>100</v>
      </c>
      <c r="D475" s="220"/>
      <c r="E475" s="221">
        <f>SUM(E473:E474)</f>
        <v>100</v>
      </c>
    </row>
    <row r="476" spans="1:5">
      <c r="A476" s="218" t="s">
        <v>142</v>
      </c>
      <c r="B476" s="219"/>
      <c r="C476" s="220"/>
      <c r="D476" s="220"/>
      <c r="E476" s="221"/>
    </row>
    <row r="477" spans="1:5">
      <c r="A477" s="218"/>
      <c r="B477" s="219" t="s">
        <v>136</v>
      </c>
      <c r="C477" s="220">
        <v>400</v>
      </c>
      <c r="D477" s="220">
        <v>0</v>
      </c>
      <c r="E477" s="221"/>
    </row>
    <row r="478" spans="1:5">
      <c r="A478" s="218" t="s">
        <v>143</v>
      </c>
      <c r="B478" s="219"/>
      <c r="C478" s="220"/>
      <c r="D478" s="220"/>
      <c r="E478" s="221"/>
    </row>
    <row r="479" spans="1:5" ht="15.75" thickBot="1">
      <c r="A479" s="224"/>
      <c r="B479" s="225" t="s">
        <v>136</v>
      </c>
      <c r="C479" s="226">
        <v>0</v>
      </c>
      <c r="D479" s="226"/>
      <c r="E479" s="227"/>
    </row>
    <row r="480" spans="1:5" ht="15.75" thickBot="1">
      <c r="A480" s="212" t="s">
        <v>136</v>
      </c>
      <c r="B480" s="213"/>
      <c r="C480" s="222">
        <v>560</v>
      </c>
      <c r="D480" s="222">
        <v>300</v>
      </c>
      <c r="E480" s="223">
        <f>SUM(E466,E471,E475,E477)</f>
        <v>300</v>
      </c>
    </row>
    <row r="482" spans="1:5" ht="15.75" thickBot="1"/>
    <row r="483" spans="1:5">
      <c r="A483" s="410" t="s">
        <v>48</v>
      </c>
      <c r="B483" s="411"/>
      <c r="C483" s="411"/>
      <c r="D483" s="411"/>
      <c r="E483" s="412"/>
    </row>
    <row r="484" spans="1:5">
      <c r="A484" s="413" t="s">
        <v>49</v>
      </c>
      <c r="B484" s="414"/>
      <c r="C484" s="414"/>
      <c r="D484" s="414"/>
      <c r="E484" s="415"/>
    </row>
    <row r="485" spans="1:5">
      <c r="A485" s="413" t="s">
        <v>50</v>
      </c>
      <c r="B485" s="414"/>
      <c r="C485" s="414"/>
      <c r="D485" s="414"/>
      <c r="E485" s="415"/>
    </row>
    <row r="486" spans="1:5">
      <c r="A486" s="413" t="s">
        <v>51</v>
      </c>
      <c r="B486" s="414"/>
      <c r="C486" s="414"/>
      <c r="D486" s="414"/>
      <c r="E486" s="415"/>
    </row>
    <row r="487" spans="1:5" ht="15.75" thickBot="1">
      <c r="A487" s="422" t="s">
        <v>52</v>
      </c>
      <c r="B487" s="423"/>
      <c r="C487" s="423"/>
      <c r="D487" s="423"/>
      <c r="E487" s="424"/>
    </row>
    <row r="488" spans="1:5" ht="15.75" thickBot="1">
      <c r="A488" s="228"/>
      <c r="B488" s="229"/>
      <c r="C488" s="229" t="s">
        <v>128</v>
      </c>
      <c r="D488" s="229" t="s">
        <v>129</v>
      </c>
      <c r="E488" s="230" t="s">
        <v>130</v>
      </c>
    </row>
    <row r="489" spans="1:5">
      <c r="A489" s="231" t="s">
        <v>131</v>
      </c>
      <c r="B489" s="232"/>
      <c r="C489" s="232"/>
      <c r="D489" s="232"/>
      <c r="E489" s="233"/>
    </row>
    <row r="490" spans="1:5">
      <c r="A490" s="234"/>
      <c r="B490" s="235" t="s">
        <v>148</v>
      </c>
      <c r="C490" s="236">
        <v>1750</v>
      </c>
      <c r="D490" s="236"/>
      <c r="E490" s="382">
        <v>1750</v>
      </c>
    </row>
    <row r="491" spans="1:5">
      <c r="A491" s="234"/>
      <c r="B491" s="235" t="s">
        <v>149</v>
      </c>
      <c r="C491" s="236">
        <v>0</v>
      </c>
      <c r="D491" s="236"/>
      <c r="E491" s="382"/>
    </row>
    <row r="492" spans="1:5">
      <c r="A492" s="234"/>
      <c r="B492" s="235" t="s">
        <v>133</v>
      </c>
      <c r="C492" s="236">
        <v>0</v>
      </c>
      <c r="D492" s="236"/>
      <c r="E492" s="382"/>
    </row>
    <row r="493" spans="1:5">
      <c r="A493" s="234"/>
      <c r="B493" s="235" t="s">
        <v>134</v>
      </c>
      <c r="C493" s="236">
        <v>0</v>
      </c>
      <c r="D493" s="236"/>
      <c r="E493" s="382"/>
    </row>
    <row r="494" spans="1:5">
      <c r="A494" s="234"/>
      <c r="B494" s="235" t="s">
        <v>135</v>
      </c>
      <c r="C494" s="236">
        <v>0</v>
      </c>
      <c r="D494" s="236"/>
      <c r="E494" s="382"/>
    </row>
    <row r="495" spans="1:5">
      <c r="A495" s="234"/>
      <c r="B495" s="235" t="s">
        <v>136</v>
      </c>
      <c r="C495" s="236">
        <v>1750</v>
      </c>
      <c r="D495" s="236"/>
      <c r="E495" s="382">
        <f>SUM(E490:E494)</f>
        <v>1750</v>
      </c>
    </row>
    <row r="496" spans="1:5">
      <c r="A496" s="234" t="s">
        <v>138</v>
      </c>
      <c r="B496" s="235"/>
      <c r="C496" s="236"/>
      <c r="D496" s="236"/>
      <c r="E496" s="382"/>
    </row>
    <row r="497" spans="1:5">
      <c r="A497" s="234"/>
      <c r="B497" s="235" t="s">
        <v>150</v>
      </c>
      <c r="C497" s="236">
        <v>0</v>
      </c>
      <c r="D497" s="236"/>
      <c r="E497" s="382"/>
    </row>
    <row r="498" spans="1:5">
      <c r="A498" s="234"/>
      <c r="B498" s="235" t="s">
        <v>151</v>
      </c>
      <c r="C498" s="236">
        <v>0</v>
      </c>
      <c r="D498" s="236"/>
      <c r="E498" s="382"/>
    </row>
    <row r="499" spans="1:5">
      <c r="A499" s="234"/>
      <c r="B499" s="235" t="s">
        <v>136</v>
      </c>
      <c r="C499" s="236">
        <v>0</v>
      </c>
      <c r="D499" s="236"/>
      <c r="E499" s="382">
        <f>SUM(E497:E498)</f>
        <v>0</v>
      </c>
    </row>
    <row r="500" spans="1:5">
      <c r="A500" s="234" t="s">
        <v>152</v>
      </c>
      <c r="B500" s="235"/>
      <c r="C500" s="236"/>
      <c r="D500" s="236"/>
      <c r="E500" s="382"/>
    </row>
    <row r="501" spans="1:5">
      <c r="A501" s="234"/>
      <c r="B501" s="235" t="s">
        <v>153</v>
      </c>
      <c r="C501" s="236">
        <v>0</v>
      </c>
      <c r="D501" s="236"/>
      <c r="E501" s="382"/>
    </row>
    <row r="502" spans="1:5">
      <c r="A502" s="234"/>
      <c r="B502" s="235" t="s">
        <v>154</v>
      </c>
      <c r="C502" s="236">
        <v>0</v>
      </c>
      <c r="D502" s="236"/>
      <c r="E502" s="382"/>
    </row>
    <row r="503" spans="1:5">
      <c r="A503" s="234"/>
      <c r="B503" s="235" t="s">
        <v>134</v>
      </c>
      <c r="C503" s="236">
        <v>0</v>
      </c>
      <c r="D503" s="236"/>
      <c r="E503" s="382"/>
    </row>
    <row r="504" spans="1:5">
      <c r="A504" s="234"/>
      <c r="B504" s="235" t="s">
        <v>136</v>
      </c>
      <c r="C504" s="236">
        <v>0</v>
      </c>
      <c r="D504" s="236"/>
      <c r="E504" s="382">
        <f>SUM(E501:E503)</f>
        <v>0</v>
      </c>
    </row>
    <row r="505" spans="1:5">
      <c r="A505" s="234" t="s">
        <v>140</v>
      </c>
      <c r="B505" s="235"/>
      <c r="C505" s="236"/>
      <c r="D505" s="236"/>
      <c r="E505" s="382"/>
    </row>
    <row r="506" spans="1:5">
      <c r="A506" s="234"/>
      <c r="B506" s="235" t="s">
        <v>141</v>
      </c>
      <c r="C506" s="236">
        <v>50</v>
      </c>
      <c r="D506" s="236"/>
      <c r="E506" s="382">
        <v>50</v>
      </c>
    </row>
    <row r="507" spans="1:5">
      <c r="A507" s="234"/>
      <c r="B507" s="235" t="s">
        <v>142</v>
      </c>
      <c r="C507" s="236">
        <v>0</v>
      </c>
      <c r="D507" s="236"/>
      <c r="E507" s="382"/>
    </row>
    <row r="508" spans="1:5" ht="15.75" thickBot="1">
      <c r="A508" s="234"/>
      <c r="B508" s="235" t="s">
        <v>136</v>
      </c>
      <c r="C508" s="236">
        <v>50</v>
      </c>
      <c r="D508" s="236"/>
      <c r="E508" s="382">
        <f>SUM(E506:E507)</f>
        <v>50</v>
      </c>
    </row>
    <row r="509" spans="1:5" ht="15.75" thickBot="1">
      <c r="A509" s="228" t="s">
        <v>136</v>
      </c>
      <c r="B509" s="229"/>
      <c r="C509" s="237">
        <v>1800</v>
      </c>
      <c r="D509" s="237"/>
      <c r="E509" s="384">
        <f>SUM(E495,E499,E504,E508)</f>
        <v>1800</v>
      </c>
    </row>
    <row r="511" spans="1:5" ht="15.75" thickBot="1"/>
    <row r="512" spans="1:5">
      <c r="A512" s="410" t="s">
        <v>53</v>
      </c>
      <c r="B512" s="411"/>
      <c r="C512" s="411"/>
      <c r="D512" s="411"/>
      <c r="E512" s="412"/>
    </row>
    <row r="513" spans="1:5">
      <c r="A513" s="413" t="s">
        <v>54</v>
      </c>
      <c r="B513" s="414"/>
      <c r="C513" s="414"/>
      <c r="D513" s="414"/>
      <c r="E513" s="415"/>
    </row>
    <row r="514" spans="1:5">
      <c r="A514" s="413" t="s">
        <v>55</v>
      </c>
      <c r="B514" s="414"/>
      <c r="C514" s="414"/>
      <c r="D514" s="414"/>
      <c r="E514" s="415"/>
    </row>
    <row r="515" spans="1:5">
      <c r="A515" s="416" t="s">
        <v>56</v>
      </c>
      <c r="B515" s="417"/>
      <c r="C515" s="417"/>
      <c r="D515" s="417"/>
      <c r="E515" s="418"/>
    </row>
    <row r="516" spans="1:5" ht="15.75" thickBot="1">
      <c r="A516" s="419"/>
      <c r="B516" s="420"/>
      <c r="C516" s="420"/>
      <c r="D516" s="420"/>
      <c r="E516" s="421"/>
    </row>
    <row r="517" spans="1:5" ht="15.75" thickBot="1">
      <c r="A517" s="238"/>
      <c r="B517" s="239"/>
      <c r="C517" s="239" t="s">
        <v>128</v>
      </c>
      <c r="D517" s="239" t="s">
        <v>129</v>
      </c>
      <c r="E517" s="240" t="s">
        <v>130</v>
      </c>
    </row>
    <row r="518" spans="1:5">
      <c r="A518" s="241" t="s">
        <v>131</v>
      </c>
      <c r="B518" s="242"/>
      <c r="C518" s="242"/>
      <c r="D518" s="242"/>
      <c r="E518" s="243"/>
    </row>
    <row r="519" spans="1:5">
      <c r="A519" s="244"/>
      <c r="B519" s="245" t="s">
        <v>132</v>
      </c>
      <c r="C519" s="246">
        <v>4000</v>
      </c>
      <c r="D519" s="246"/>
      <c r="E519" s="382">
        <v>0</v>
      </c>
    </row>
    <row r="520" spans="1:5">
      <c r="A520" s="244"/>
      <c r="B520" s="245" t="s">
        <v>133</v>
      </c>
      <c r="C520" s="246">
        <v>550</v>
      </c>
      <c r="D520" s="246"/>
      <c r="E520" s="382">
        <v>0</v>
      </c>
    </row>
    <row r="521" spans="1:5">
      <c r="A521" s="244"/>
      <c r="B521" s="245" t="s">
        <v>134</v>
      </c>
      <c r="C521" s="246">
        <v>77</v>
      </c>
      <c r="D521" s="246"/>
      <c r="E521" s="382">
        <v>0</v>
      </c>
    </row>
    <row r="522" spans="1:5">
      <c r="A522" s="244"/>
      <c r="B522" s="245" t="s">
        <v>135</v>
      </c>
      <c r="C522" s="246">
        <v>150</v>
      </c>
      <c r="D522" s="246"/>
      <c r="E522" s="382">
        <v>0</v>
      </c>
    </row>
    <row r="523" spans="1:5">
      <c r="A523" s="244"/>
      <c r="B523" s="245" t="s">
        <v>136</v>
      </c>
      <c r="C523" s="246">
        <v>4777</v>
      </c>
      <c r="D523" s="246"/>
      <c r="E523" s="382">
        <v>0</v>
      </c>
    </row>
    <row r="524" spans="1:5">
      <c r="A524" s="244" t="s">
        <v>137</v>
      </c>
      <c r="B524" s="245"/>
      <c r="C524" s="246"/>
      <c r="D524" s="246"/>
      <c r="E524" s="382"/>
    </row>
    <row r="525" spans="1:5">
      <c r="A525" s="244"/>
      <c r="B525" s="245" t="s">
        <v>138</v>
      </c>
      <c r="C525" s="246">
        <v>0</v>
      </c>
      <c r="D525" s="246"/>
      <c r="E525" s="382"/>
    </row>
    <row r="526" spans="1:5">
      <c r="A526" s="244"/>
      <c r="B526" s="245" t="s">
        <v>139</v>
      </c>
      <c r="C526" s="246">
        <v>0</v>
      </c>
      <c r="D526" s="246"/>
      <c r="E526" s="382"/>
    </row>
    <row r="527" spans="1:5">
      <c r="A527" s="244"/>
      <c r="B527" s="245" t="s">
        <v>135</v>
      </c>
      <c r="C527" s="246">
        <v>0</v>
      </c>
      <c r="D527" s="246"/>
      <c r="E527" s="382"/>
    </row>
    <row r="528" spans="1:5">
      <c r="A528" s="244"/>
      <c r="B528" s="245" t="s">
        <v>136</v>
      </c>
      <c r="C528" s="246">
        <v>0</v>
      </c>
      <c r="D528" s="246"/>
      <c r="E528" s="382">
        <f>SUM(E525:E527)</f>
        <v>0</v>
      </c>
    </row>
    <row r="529" spans="1:5">
      <c r="A529" s="244" t="s">
        <v>140</v>
      </c>
      <c r="B529" s="245"/>
      <c r="C529" s="246"/>
      <c r="D529" s="246"/>
      <c r="E529" s="382"/>
    </row>
    <row r="530" spans="1:5">
      <c r="A530" s="244"/>
      <c r="B530" s="245" t="s">
        <v>141</v>
      </c>
      <c r="C530" s="246">
        <v>100</v>
      </c>
      <c r="D530" s="246"/>
      <c r="E530" s="382">
        <v>0</v>
      </c>
    </row>
    <row r="531" spans="1:5">
      <c r="A531" s="244"/>
      <c r="B531" s="245" t="s">
        <v>142</v>
      </c>
      <c r="C531" s="246">
        <v>0</v>
      </c>
      <c r="D531" s="246"/>
      <c r="E531" s="382"/>
    </row>
    <row r="532" spans="1:5">
      <c r="A532" s="244"/>
      <c r="B532" s="245" t="s">
        <v>136</v>
      </c>
      <c r="C532" s="246">
        <v>100</v>
      </c>
      <c r="D532" s="246"/>
      <c r="E532" s="382">
        <v>0</v>
      </c>
    </row>
    <row r="533" spans="1:5">
      <c r="A533" s="244" t="s">
        <v>142</v>
      </c>
      <c r="B533" s="245"/>
      <c r="C533" s="246"/>
      <c r="D533" s="246"/>
      <c r="E533" s="382"/>
    </row>
    <row r="534" spans="1:5">
      <c r="A534" s="244"/>
      <c r="B534" s="245" t="s">
        <v>136</v>
      </c>
      <c r="C534" s="246"/>
      <c r="D534" s="246"/>
      <c r="E534" s="382"/>
    </row>
    <row r="535" spans="1:5">
      <c r="A535" s="244" t="s">
        <v>143</v>
      </c>
      <c r="B535" s="245"/>
      <c r="C535" s="246"/>
      <c r="D535" s="246"/>
      <c r="E535" s="382"/>
    </row>
    <row r="536" spans="1:5" ht="15.75" thickBot="1">
      <c r="A536" s="248"/>
      <c r="B536" s="249" t="s">
        <v>136</v>
      </c>
      <c r="C536" s="250">
        <v>0</v>
      </c>
      <c r="D536" s="250"/>
      <c r="E536" s="388"/>
    </row>
    <row r="537" spans="1:5" ht="15.75" thickBot="1">
      <c r="A537" s="238" t="s">
        <v>136</v>
      </c>
      <c r="B537" s="239"/>
      <c r="C537" s="247">
        <v>4877</v>
      </c>
      <c r="D537" s="247"/>
      <c r="E537" s="384">
        <f>SUM(E523,E528,E532,E534)</f>
        <v>0</v>
      </c>
    </row>
    <row r="538" spans="1:5">
      <c r="A538" s="154"/>
      <c r="B538" s="154"/>
      <c r="C538" s="361"/>
      <c r="D538" s="361"/>
      <c r="E538" s="361"/>
    </row>
    <row r="539" spans="1:5" ht="15.75" thickBot="1"/>
    <row r="540" spans="1:5">
      <c r="A540" s="410" t="s">
        <v>173</v>
      </c>
      <c r="B540" s="411"/>
      <c r="C540" s="411"/>
      <c r="D540" s="411"/>
      <c r="E540" s="412"/>
    </row>
    <row r="541" spans="1:5">
      <c r="A541" s="413" t="s">
        <v>174</v>
      </c>
      <c r="B541" s="414"/>
      <c r="C541" s="414"/>
      <c r="D541" s="414"/>
      <c r="E541" s="415"/>
    </row>
    <row r="542" spans="1:5">
      <c r="A542" s="413" t="s">
        <v>175</v>
      </c>
      <c r="B542" s="414"/>
      <c r="C542" s="414"/>
      <c r="D542" s="414"/>
      <c r="E542" s="415"/>
    </row>
    <row r="543" spans="1:5">
      <c r="A543" s="413" t="s">
        <v>176</v>
      </c>
      <c r="B543" s="414"/>
      <c r="C543" s="414"/>
      <c r="D543" s="414"/>
      <c r="E543" s="415"/>
    </row>
    <row r="544" spans="1:5" s="359" customFormat="1" ht="15.75" thickBot="1">
      <c r="A544" s="422" t="s">
        <v>177</v>
      </c>
      <c r="B544" s="423"/>
      <c r="C544" s="423"/>
      <c r="D544" s="423"/>
      <c r="E544" s="424"/>
    </row>
    <row r="545" spans="1:5" s="359" customFormat="1" ht="15.75" thickBot="1">
      <c r="A545" s="251"/>
      <c r="B545" s="252"/>
      <c r="C545" s="252" t="s">
        <v>128</v>
      </c>
      <c r="D545" s="252" t="s">
        <v>129</v>
      </c>
      <c r="E545" s="253" t="s">
        <v>130</v>
      </c>
    </row>
    <row r="546" spans="1:5" s="359" customFormat="1">
      <c r="A546" s="254" t="s">
        <v>131</v>
      </c>
      <c r="B546" s="255"/>
      <c r="C546" s="255"/>
      <c r="D546" s="255"/>
      <c r="E546" s="256"/>
    </row>
    <row r="547" spans="1:5" s="359" customFormat="1">
      <c r="A547" s="257"/>
      <c r="B547" s="258" t="s">
        <v>148</v>
      </c>
      <c r="C547" s="259">
        <v>1475</v>
      </c>
      <c r="D547" s="259"/>
      <c r="E547" s="382">
        <v>1475</v>
      </c>
    </row>
    <row r="548" spans="1:5" s="359" customFormat="1">
      <c r="A548" s="257"/>
      <c r="B548" s="258" t="s">
        <v>149</v>
      </c>
      <c r="C548" s="259">
        <v>460</v>
      </c>
      <c r="D548" s="259"/>
      <c r="E548" s="382">
        <v>460</v>
      </c>
    </row>
    <row r="549" spans="1:5" s="359" customFormat="1">
      <c r="A549" s="257"/>
      <c r="B549" s="258" t="s">
        <v>133</v>
      </c>
      <c r="C549" s="259">
        <v>0</v>
      </c>
      <c r="D549" s="259"/>
      <c r="E549" s="382"/>
    </row>
    <row r="550" spans="1:5" s="359" customFormat="1">
      <c r="A550" s="257"/>
      <c r="B550" s="258" t="s">
        <v>134</v>
      </c>
      <c r="C550" s="259">
        <v>0</v>
      </c>
      <c r="D550" s="259"/>
      <c r="E550" s="382"/>
    </row>
    <row r="551" spans="1:5" s="359" customFormat="1">
      <c r="A551" s="257"/>
      <c r="B551" s="258" t="s">
        <v>135</v>
      </c>
      <c r="C551" s="259">
        <v>0</v>
      </c>
      <c r="D551" s="259"/>
      <c r="E551" s="382"/>
    </row>
    <row r="552" spans="1:5" s="359" customFormat="1">
      <c r="A552" s="257"/>
      <c r="B552" s="258" t="s">
        <v>136</v>
      </c>
      <c r="C552" s="259">
        <v>1935</v>
      </c>
      <c r="D552" s="259"/>
      <c r="E552" s="382">
        <f>SUM(E547:E551)</f>
        <v>1935</v>
      </c>
    </row>
    <row r="553" spans="1:5" s="359" customFormat="1">
      <c r="A553" s="257" t="s">
        <v>138</v>
      </c>
      <c r="B553" s="258"/>
      <c r="C553" s="259"/>
      <c r="D553" s="259"/>
      <c r="E553" s="382"/>
    </row>
    <row r="554" spans="1:5" s="359" customFormat="1">
      <c r="A554" s="257"/>
      <c r="B554" s="258" t="s">
        <v>150</v>
      </c>
      <c r="C554" s="259">
        <v>0</v>
      </c>
      <c r="D554" s="259"/>
      <c r="E554" s="382"/>
    </row>
    <row r="555" spans="1:5" s="359" customFormat="1">
      <c r="A555" s="257"/>
      <c r="B555" s="258" t="s">
        <v>151</v>
      </c>
      <c r="C555" s="259">
        <v>140</v>
      </c>
      <c r="D555" s="259"/>
      <c r="E555" s="382">
        <v>140</v>
      </c>
    </row>
    <row r="556" spans="1:5" s="359" customFormat="1">
      <c r="A556" s="257"/>
      <c r="B556" s="258" t="s">
        <v>136</v>
      </c>
      <c r="C556" s="259">
        <v>140</v>
      </c>
      <c r="D556" s="259"/>
      <c r="E556" s="382">
        <f>SUM(E554:E555)</f>
        <v>140</v>
      </c>
    </row>
    <row r="557" spans="1:5" s="359" customFormat="1">
      <c r="A557" s="257" t="s">
        <v>152</v>
      </c>
      <c r="B557" s="258"/>
      <c r="C557" s="259"/>
      <c r="D557" s="259"/>
      <c r="E557" s="382"/>
    </row>
    <row r="558" spans="1:5" s="359" customFormat="1">
      <c r="A558" s="257"/>
      <c r="B558" s="258" t="s">
        <v>153</v>
      </c>
      <c r="C558" s="259">
        <v>600</v>
      </c>
      <c r="D558" s="259"/>
      <c r="E558" s="382"/>
    </row>
    <row r="559" spans="1:5" s="359" customFormat="1">
      <c r="A559" s="257"/>
      <c r="B559" s="258" t="s">
        <v>154</v>
      </c>
      <c r="C559" s="259">
        <v>0</v>
      </c>
      <c r="D559" s="259"/>
      <c r="E559" s="382"/>
    </row>
    <row r="560" spans="1:5" s="359" customFormat="1">
      <c r="A560" s="257"/>
      <c r="B560" s="258" t="s">
        <v>134</v>
      </c>
      <c r="C560" s="259">
        <v>800</v>
      </c>
      <c r="D560" s="259"/>
      <c r="E560" s="382"/>
    </row>
    <row r="561" spans="1:5" s="359" customFormat="1">
      <c r="A561" s="257"/>
      <c r="B561" s="258" t="s">
        <v>136</v>
      </c>
      <c r="C561" s="259">
        <v>1400</v>
      </c>
      <c r="D561" s="259"/>
      <c r="E561" s="382">
        <f>SUM(E558:E560)</f>
        <v>0</v>
      </c>
    </row>
    <row r="562" spans="1:5" s="359" customFormat="1">
      <c r="A562" s="257" t="s">
        <v>140</v>
      </c>
      <c r="B562" s="258"/>
      <c r="C562" s="259"/>
      <c r="D562" s="259"/>
      <c r="E562" s="382"/>
    </row>
    <row r="563" spans="1:5" s="359" customFormat="1">
      <c r="A563" s="257"/>
      <c r="B563" s="258" t="s">
        <v>141</v>
      </c>
      <c r="C563" s="259">
        <v>100</v>
      </c>
      <c r="D563" s="259"/>
      <c r="E563" s="382">
        <v>100</v>
      </c>
    </row>
    <row r="564" spans="1:5" s="359" customFormat="1">
      <c r="A564" s="257"/>
      <c r="B564" s="258" t="s">
        <v>142</v>
      </c>
      <c r="C564" s="259">
        <v>0</v>
      </c>
      <c r="D564" s="259"/>
      <c r="E564" s="382"/>
    </row>
    <row r="565" spans="1:5" s="359" customFormat="1" ht="15.75" thickBot="1">
      <c r="A565" s="257"/>
      <c r="B565" s="258" t="s">
        <v>136</v>
      </c>
      <c r="C565" s="259">
        <v>100</v>
      </c>
      <c r="D565" s="259"/>
      <c r="E565" s="382">
        <f>SUM(E563:E564)</f>
        <v>100</v>
      </c>
    </row>
    <row r="566" spans="1:5" s="359" customFormat="1" ht="15.75" thickBot="1">
      <c r="A566" s="251" t="s">
        <v>136</v>
      </c>
      <c r="B566" s="252"/>
      <c r="C566" s="260">
        <v>3575</v>
      </c>
      <c r="D566" s="260"/>
      <c r="E566" s="384">
        <f>SUM(E552,E556,E561,E565)</f>
        <v>2175</v>
      </c>
    </row>
    <row r="567" spans="1:5" s="359" customFormat="1">
      <c r="A567"/>
      <c r="B567"/>
      <c r="C567"/>
      <c r="D567"/>
      <c r="E567"/>
    </row>
    <row r="568" spans="1:5" s="359" customFormat="1" ht="15.75" thickBot="1">
      <c r="A568"/>
      <c r="B568"/>
      <c r="C568"/>
      <c r="D568"/>
      <c r="E568"/>
    </row>
    <row r="569" spans="1:5" s="359" customFormat="1">
      <c r="A569" s="410" t="s">
        <v>57</v>
      </c>
      <c r="B569" s="411"/>
      <c r="C569" s="411"/>
      <c r="D569" s="411"/>
      <c r="E569" s="412"/>
    </row>
    <row r="570" spans="1:5" s="359" customFormat="1">
      <c r="A570" s="413" t="s">
        <v>58</v>
      </c>
      <c r="B570" s="414"/>
      <c r="C570" s="414"/>
      <c r="D570" s="414"/>
      <c r="E570" s="415"/>
    </row>
    <row r="571" spans="1:5" s="359" customFormat="1">
      <c r="A571" s="413" t="s">
        <v>59</v>
      </c>
      <c r="B571" s="414"/>
      <c r="C571" s="414"/>
      <c r="D571" s="414"/>
      <c r="E571" s="415"/>
    </row>
    <row r="572" spans="1:5" s="359" customFormat="1">
      <c r="A572" s="416" t="s">
        <v>60</v>
      </c>
      <c r="B572" s="417"/>
      <c r="C572" s="417"/>
      <c r="D572" s="417"/>
      <c r="E572" s="418"/>
    </row>
    <row r="573" spans="1:5" s="359" customFormat="1" ht="15.75" thickBot="1">
      <c r="A573" s="419"/>
      <c r="B573" s="420"/>
      <c r="C573" s="420"/>
      <c r="D573" s="420"/>
      <c r="E573" s="421"/>
    </row>
    <row r="574" spans="1:5" s="359" customFormat="1" ht="15.75" thickBot="1">
      <c r="A574" s="261"/>
      <c r="B574" s="262"/>
      <c r="C574" s="262" t="s">
        <v>128</v>
      </c>
      <c r="D574" s="262" t="s">
        <v>129</v>
      </c>
      <c r="E574" s="263" t="s">
        <v>130</v>
      </c>
    </row>
    <row r="575" spans="1:5" s="359" customFormat="1">
      <c r="A575" s="264" t="s">
        <v>131</v>
      </c>
      <c r="B575" s="265"/>
      <c r="C575" s="265"/>
      <c r="D575" s="265"/>
      <c r="E575" s="266"/>
    </row>
    <row r="576" spans="1:5" s="359" customFormat="1">
      <c r="A576" s="267"/>
      <c r="B576" s="268" t="s">
        <v>132</v>
      </c>
      <c r="C576" s="269">
        <v>1000</v>
      </c>
      <c r="D576" s="269"/>
      <c r="E576" s="382">
        <v>500</v>
      </c>
    </row>
    <row r="577" spans="1:5" s="359" customFormat="1">
      <c r="A577" s="267"/>
      <c r="B577" s="268" t="s">
        <v>133</v>
      </c>
      <c r="C577" s="269">
        <v>150</v>
      </c>
      <c r="D577" s="269"/>
      <c r="E577" s="382">
        <v>150</v>
      </c>
    </row>
    <row r="578" spans="1:5" s="359" customFormat="1">
      <c r="A578" s="267"/>
      <c r="B578" s="268" t="s">
        <v>134</v>
      </c>
      <c r="C578" s="269">
        <v>150</v>
      </c>
      <c r="D578" s="269"/>
      <c r="E578" s="382">
        <v>77</v>
      </c>
    </row>
    <row r="579" spans="1:5" s="359" customFormat="1">
      <c r="A579" s="267"/>
      <c r="B579" s="268" t="s">
        <v>135</v>
      </c>
      <c r="C579" s="269">
        <v>150</v>
      </c>
      <c r="D579" s="269"/>
      <c r="E579" s="382"/>
    </row>
    <row r="580" spans="1:5" s="359" customFormat="1">
      <c r="A580" s="267"/>
      <c r="B580" s="268" t="s">
        <v>136</v>
      </c>
      <c r="C580" s="269">
        <v>1450</v>
      </c>
      <c r="D580" s="269"/>
      <c r="E580" s="382">
        <f>SUM(E576:E579)</f>
        <v>727</v>
      </c>
    </row>
    <row r="581" spans="1:5" s="359" customFormat="1">
      <c r="A581" s="267" t="s">
        <v>137</v>
      </c>
      <c r="B581" s="268"/>
      <c r="C581" s="269"/>
      <c r="D581" s="269"/>
      <c r="E581" s="382"/>
    </row>
    <row r="582" spans="1:5" s="359" customFormat="1">
      <c r="A582" s="267"/>
      <c r="B582" s="268" t="s">
        <v>138</v>
      </c>
      <c r="C582" s="269">
        <v>0</v>
      </c>
      <c r="D582" s="269"/>
      <c r="E582" s="382"/>
    </row>
    <row r="583" spans="1:5" s="359" customFormat="1">
      <c r="A583" s="267"/>
      <c r="B583" s="268" t="s">
        <v>139</v>
      </c>
      <c r="C583" s="269">
        <v>0</v>
      </c>
      <c r="D583" s="269"/>
      <c r="E583" s="382"/>
    </row>
    <row r="584" spans="1:5" s="359" customFormat="1">
      <c r="A584" s="267"/>
      <c r="B584" s="268" t="s">
        <v>135</v>
      </c>
      <c r="C584" s="269">
        <v>0</v>
      </c>
      <c r="D584" s="269"/>
      <c r="E584" s="382"/>
    </row>
    <row r="585" spans="1:5" s="359" customFormat="1">
      <c r="A585" s="267"/>
      <c r="B585" s="268" t="s">
        <v>136</v>
      </c>
      <c r="C585" s="269">
        <v>0</v>
      </c>
      <c r="D585" s="269"/>
      <c r="E585" s="382">
        <f>SUM(E582:E584)</f>
        <v>0</v>
      </c>
    </row>
    <row r="586" spans="1:5" s="359" customFormat="1">
      <c r="A586" s="267" t="s">
        <v>140</v>
      </c>
      <c r="B586" s="268"/>
      <c r="C586" s="269"/>
      <c r="D586" s="269"/>
      <c r="E586" s="382"/>
    </row>
    <row r="587" spans="1:5" s="359" customFormat="1">
      <c r="A587" s="267"/>
      <c r="B587" s="268" t="s">
        <v>141</v>
      </c>
      <c r="C587" s="269">
        <v>150</v>
      </c>
      <c r="D587" s="269"/>
      <c r="E587" s="382">
        <v>100</v>
      </c>
    </row>
    <row r="588" spans="1:5" s="359" customFormat="1">
      <c r="A588" s="267"/>
      <c r="B588" s="268" t="s">
        <v>142</v>
      </c>
      <c r="C588" s="269">
        <v>100</v>
      </c>
      <c r="D588" s="269"/>
      <c r="E588" s="382"/>
    </row>
    <row r="589" spans="1:5" s="359" customFormat="1">
      <c r="A589" s="267"/>
      <c r="B589" s="268" t="s">
        <v>136</v>
      </c>
      <c r="C589" s="269">
        <v>250</v>
      </c>
      <c r="D589" s="269"/>
      <c r="E589" s="382">
        <f>SUM(E587:E588)</f>
        <v>100</v>
      </c>
    </row>
    <row r="590" spans="1:5" s="359" customFormat="1">
      <c r="A590" s="267" t="s">
        <v>142</v>
      </c>
      <c r="B590" s="268"/>
      <c r="C590" s="269"/>
      <c r="D590" s="269"/>
      <c r="E590" s="382"/>
    </row>
    <row r="591" spans="1:5" s="359" customFormat="1">
      <c r="A591" s="267"/>
      <c r="B591" s="268" t="s">
        <v>136</v>
      </c>
      <c r="C591" s="269">
        <v>350</v>
      </c>
      <c r="D591" s="269"/>
      <c r="E591" s="382"/>
    </row>
    <row r="592" spans="1:5" s="359" customFormat="1">
      <c r="A592" s="267" t="s">
        <v>143</v>
      </c>
      <c r="B592" s="268"/>
      <c r="C592" s="269"/>
      <c r="D592" s="269"/>
      <c r="E592" s="382"/>
    </row>
    <row r="593" spans="1:5" s="359" customFormat="1" ht="15.75" thickBot="1">
      <c r="A593" s="271"/>
      <c r="B593" s="272" t="s">
        <v>136</v>
      </c>
      <c r="C593" s="273">
        <v>0</v>
      </c>
      <c r="D593" s="273"/>
      <c r="E593" s="388"/>
    </row>
    <row r="594" spans="1:5" s="359" customFormat="1" ht="15.75" thickBot="1">
      <c r="A594" s="261" t="s">
        <v>136</v>
      </c>
      <c r="B594" s="262"/>
      <c r="C594" s="270">
        <v>2050</v>
      </c>
      <c r="D594" s="270"/>
      <c r="E594" s="384">
        <f>SUM(E580,E585,E589,E591)</f>
        <v>827</v>
      </c>
    </row>
    <row r="596" spans="1:5" s="359" customFormat="1" ht="15.75" thickBot="1">
      <c r="A596"/>
      <c r="B596"/>
      <c r="C596"/>
      <c r="D596"/>
      <c r="E596"/>
    </row>
    <row r="597" spans="1:5">
      <c r="A597" s="410" t="s">
        <v>61</v>
      </c>
      <c r="B597" s="411"/>
      <c r="C597" s="411"/>
      <c r="D597" s="411"/>
      <c r="E597" s="412"/>
    </row>
    <row r="598" spans="1:5">
      <c r="A598" s="413" t="s">
        <v>62</v>
      </c>
      <c r="B598" s="414"/>
      <c r="C598" s="414"/>
      <c r="D598" s="414"/>
      <c r="E598" s="415"/>
    </row>
    <row r="599" spans="1:5">
      <c r="A599" s="413" t="s">
        <v>63</v>
      </c>
      <c r="B599" s="414"/>
      <c r="C599" s="414"/>
      <c r="D599" s="414"/>
      <c r="E599" s="415"/>
    </row>
    <row r="600" spans="1:5">
      <c r="A600" s="413"/>
      <c r="B600" s="414"/>
      <c r="C600" s="414"/>
      <c r="D600" s="414"/>
      <c r="E600" s="415"/>
    </row>
    <row r="601" spans="1:5" ht="15.75" thickBot="1">
      <c r="A601" s="422" t="s">
        <v>64</v>
      </c>
      <c r="B601" s="423"/>
      <c r="C601" s="423"/>
      <c r="D601" s="423"/>
      <c r="E601" s="424"/>
    </row>
    <row r="602" spans="1:5" ht="15.75" thickBot="1">
      <c r="A602" s="274"/>
      <c r="B602" s="275"/>
      <c r="C602" s="275" t="s">
        <v>128</v>
      </c>
      <c r="D602" s="275" t="s">
        <v>129</v>
      </c>
      <c r="E602" s="276" t="s">
        <v>130</v>
      </c>
    </row>
    <row r="603" spans="1:5">
      <c r="A603" s="277" t="s">
        <v>131</v>
      </c>
      <c r="B603" s="278"/>
      <c r="C603" s="278"/>
      <c r="D603" s="278"/>
      <c r="E603" s="279"/>
    </row>
    <row r="604" spans="1:5">
      <c r="A604" s="280"/>
      <c r="B604" s="281" t="s">
        <v>148</v>
      </c>
      <c r="C604" s="282">
        <v>1100</v>
      </c>
      <c r="D604" s="282"/>
      <c r="E604" s="382">
        <v>1100</v>
      </c>
    </row>
    <row r="605" spans="1:5">
      <c r="A605" s="280"/>
      <c r="B605" s="281" t="s">
        <v>149</v>
      </c>
      <c r="C605" s="282">
        <v>0</v>
      </c>
      <c r="D605" s="282"/>
      <c r="E605" s="382"/>
    </row>
    <row r="606" spans="1:5">
      <c r="A606" s="280"/>
      <c r="B606" s="281" t="s">
        <v>133</v>
      </c>
      <c r="C606" s="282">
        <v>0</v>
      </c>
      <c r="D606" s="282"/>
      <c r="E606" s="382"/>
    </row>
    <row r="607" spans="1:5">
      <c r="A607" s="280"/>
      <c r="B607" s="281" t="s">
        <v>134</v>
      </c>
      <c r="C607" s="282">
        <v>0</v>
      </c>
      <c r="D607" s="282"/>
      <c r="E607" s="382"/>
    </row>
    <row r="608" spans="1:5">
      <c r="A608" s="280"/>
      <c r="B608" s="281" t="s">
        <v>135</v>
      </c>
      <c r="C608" s="282">
        <v>0</v>
      </c>
      <c r="D608" s="282"/>
      <c r="E608" s="382"/>
    </row>
    <row r="609" spans="1:12">
      <c r="A609" s="280"/>
      <c r="B609" s="281" t="s">
        <v>136</v>
      </c>
      <c r="C609" s="282">
        <v>1100</v>
      </c>
      <c r="D609" s="282"/>
      <c r="E609" s="382">
        <f>SUM(E604:E608)</f>
        <v>1100</v>
      </c>
    </row>
    <row r="610" spans="1:12">
      <c r="A610" s="280" t="s">
        <v>138</v>
      </c>
      <c r="B610" s="281"/>
      <c r="C610" s="282"/>
      <c r="D610" s="282"/>
      <c r="E610" s="382"/>
    </row>
    <row r="611" spans="1:12">
      <c r="A611" s="280"/>
      <c r="B611" s="281" t="s">
        <v>150</v>
      </c>
      <c r="C611" s="282">
        <v>0</v>
      </c>
      <c r="D611" s="282"/>
      <c r="E611" s="382"/>
    </row>
    <row r="612" spans="1:12">
      <c r="A612" s="280"/>
      <c r="B612" s="281" t="s">
        <v>151</v>
      </c>
      <c r="C612" s="282">
        <v>0</v>
      </c>
      <c r="D612" s="282"/>
      <c r="E612" s="382"/>
    </row>
    <row r="613" spans="1:12">
      <c r="A613" s="280"/>
      <c r="B613" s="281" t="s">
        <v>136</v>
      </c>
      <c r="C613" s="282">
        <v>0</v>
      </c>
      <c r="D613" s="282"/>
      <c r="E613" s="382">
        <f>SUM(E611:E612)</f>
        <v>0</v>
      </c>
    </row>
    <row r="614" spans="1:12">
      <c r="A614" s="280" t="s">
        <v>152</v>
      </c>
      <c r="B614" s="281"/>
      <c r="C614" s="282"/>
      <c r="D614" s="282"/>
      <c r="E614" s="382"/>
    </row>
    <row r="615" spans="1:12">
      <c r="A615" s="280"/>
      <c r="B615" s="281" t="s">
        <v>153</v>
      </c>
      <c r="C615" s="282">
        <v>1984.53</v>
      </c>
      <c r="D615" s="282"/>
      <c r="E615" s="382"/>
    </row>
    <row r="616" spans="1:12">
      <c r="A616" s="280"/>
      <c r="B616" s="281" t="s">
        <v>154</v>
      </c>
      <c r="C616" s="282">
        <v>0</v>
      </c>
      <c r="D616" s="282"/>
      <c r="E616" s="382"/>
    </row>
    <row r="617" spans="1:12">
      <c r="A617" s="280"/>
      <c r="B617" s="281" t="s">
        <v>134</v>
      </c>
      <c r="C617" s="282">
        <v>279</v>
      </c>
      <c r="D617" s="282"/>
      <c r="E617" s="382">
        <v>279</v>
      </c>
    </row>
    <row r="618" spans="1:12">
      <c r="A618" s="280"/>
      <c r="B618" s="281" t="s">
        <v>136</v>
      </c>
      <c r="C618" s="282">
        <v>2263.5299999999997</v>
      </c>
      <c r="D618" s="282"/>
      <c r="E618" s="382">
        <f>SUM(E615:E617)</f>
        <v>279</v>
      </c>
    </row>
    <row r="619" spans="1:12">
      <c r="A619" s="280" t="s">
        <v>140</v>
      </c>
      <c r="B619" s="281"/>
      <c r="C619" s="282"/>
      <c r="D619" s="282"/>
      <c r="E619" s="382"/>
    </row>
    <row r="620" spans="1:12">
      <c r="A620" s="280"/>
      <c r="B620" s="281" t="s">
        <v>141</v>
      </c>
      <c r="C620" s="282">
        <v>100</v>
      </c>
      <c r="D620" s="282"/>
      <c r="E620" s="382">
        <v>100</v>
      </c>
    </row>
    <row r="621" spans="1:12">
      <c r="A621" s="280"/>
      <c r="B621" s="281" t="s">
        <v>142</v>
      </c>
      <c r="C621" s="282">
        <v>0</v>
      </c>
      <c r="D621" s="282"/>
      <c r="E621" s="382"/>
    </row>
    <row r="622" spans="1:12" ht="15.75" thickBot="1">
      <c r="A622" s="280"/>
      <c r="B622" s="281" t="s">
        <v>136</v>
      </c>
      <c r="C622" s="282">
        <v>100</v>
      </c>
      <c r="D622" s="282"/>
      <c r="E622" s="382">
        <f>SUM(E620:E621)</f>
        <v>100</v>
      </c>
      <c r="H622" s="391"/>
      <c r="I622" s="391"/>
      <c r="J622" s="391"/>
      <c r="K622" s="391"/>
      <c r="L622" s="391"/>
    </row>
    <row r="623" spans="1:12" ht="15.75" thickBot="1">
      <c r="A623" s="274" t="s">
        <v>136</v>
      </c>
      <c r="B623" s="275"/>
      <c r="C623" s="283">
        <v>3463.5299999999997</v>
      </c>
      <c r="D623" s="283"/>
      <c r="E623" s="384">
        <f>SUM(E609,E613,E618,E622)</f>
        <v>1479</v>
      </c>
      <c r="H623" s="392"/>
      <c r="I623" s="392"/>
      <c r="J623" s="392"/>
      <c r="K623" s="392"/>
      <c r="L623" s="392"/>
    </row>
    <row r="624" spans="1:12">
      <c r="H624" s="392"/>
      <c r="I624" s="392"/>
      <c r="J624" s="392"/>
      <c r="K624" s="392"/>
      <c r="L624" s="392"/>
    </row>
    <row r="625" spans="1:12" ht="15.75" thickBot="1">
      <c r="H625" s="393"/>
      <c r="I625" s="393"/>
      <c r="J625" s="393"/>
      <c r="K625" s="393"/>
      <c r="L625" s="393"/>
    </row>
    <row r="626" spans="1:12">
      <c r="A626" s="410" t="s">
        <v>65</v>
      </c>
      <c r="B626" s="411"/>
      <c r="C626" s="411"/>
      <c r="D626" s="411"/>
      <c r="E626" s="412"/>
      <c r="H626" s="393"/>
      <c r="I626" s="393"/>
      <c r="J626" s="393"/>
      <c r="K626" s="393"/>
      <c r="L626" s="393"/>
    </row>
    <row r="627" spans="1:12">
      <c r="A627" s="413" t="s">
        <v>66</v>
      </c>
      <c r="B627" s="414"/>
      <c r="C627" s="414"/>
      <c r="D627" s="414"/>
      <c r="E627" s="415"/>
      <c r="H627" s="154"/>
      <c r="I627" s="154"/>
      <c r="J627" s="154"/>
      <c r="K627" s="154"/>
      <c r="L627" s="154"/>
    </row>
    <row r="628" spans="1:12">
      <c r="A628" s="413" t="s">
        <v>67</v>
      </c>
      <c r="B628" s="414"/>
      <c r="C628" s="414"/>
      <c r="D628" s="414"/>
      <c r="E628" s="415"/>
      <c r="H628" s="154"/>
      <c r="I628" s="389"/>
      <c r="J628" s="389"/>
      <c r="K628" s="389"/>
      <c r="L628" s="389"/>
    </row>
    <row r="629" spans="1:12">
      <c r="A629" s="413" t="s">
        <v>68</v>
      </c>
      <c r="B629" s="414"/>
      <c r="C629" s="414"/>
      <c r="D629" s="414"/>
      <c r="E629" s="415"/>
      <c r="H629" s="154"/>
      <c r="I629" s="389"/>
      <c r="J629" s="390"/>
      <c r="K629" s="390"/>
      <c r="L629" s="390"/>
    </row>
    <row r="630" spans="1:12" ht="15.75" thickBot="1">
      <c r="A630" s="422" t="s">
        <v>69</v>
      </c>
      <c r="B630" s="423"/>
      <c r="C630" s="423"/>
      <c r="D630" s="423"/>
      <c r="E630" s="424"/>
      <c r="H630" s="154"/>
      <c r="I630" s="389"/>
      <c r="J630" s="390"/>
      <c r="K630" s="390"/>
      <c r="L630" s="390"/>
    </row>
    <row r="631" spans="1:12" ht="15.75" thickBot="1">
      <c r="A631" s="284"/>
      <c r="B631" s="285"/>
      <c r="C631" s="285" t="s">
        <v>128</v>
      </c>
      <c r="D631" s="285" t="s">
        <v>129</v>
      </c>
      <c r="E631" s="286" t="s">
        <v>130</v>
      </c>
      <c r="H631" s="154"/>
      <c r="I631" s="389"/>
      <c r="J631" s="390"/>
      <c r="K631" s="390"/>
      <c r="L631" s="390"/>
    </row>
    <row r="632" spans="1:12">
      <c r="A632" s="287" t="s">
        <v>131</v>
      </c>
      <c r="B632" s="288"/>
      <c r="C632" s="288"/>
      <c r="D632" s="288"/>
      <c r="E632" s="289"/>
      <c r="H632" s="154"/>
      <c r="I632" s="389"/>
      <c r="J632" s="390"/>
      <c r="K632" s="390"/>
      <c r="L632" s="390"/>
    </row>
    <row r="633" spans="1:12">
      <c r="A633" s="290"/>
      <c r="B633" s="291" t="s">
        <v>148</v>
      </c>
      <c r="C633" s="292">
        <v>800</v>
      </c>
      <c r="D633" s="292">
        <v>700</v>
      </c>
      <c r="E633" s="382">
        <v>700</v>
      </c>
      <c r="H633" s="154"/>
      <c r="I633" s="389"/>
      <c r="J633" s="390"/>
      <c r="K633" s="390"/>
      <c r="L633" s="390"/>
    </row>
    <row r="634" spans="1:12">
      <c r="A634" s="290"/>
      <c r="B634" s="291" t="s">
        <v>149</v>
      </c>
      <c r="C634" s="292">
        <v>400</v>
      </c>
      <c r="D634" s="292">
        <v>300</v>
      </c>
      <c r="E634" s="382">
        <v>300</v>
      </c>
      <c r="H634" s="154"/>
      <c r="I634" s="389"/>
      <c r="J634" s="390"/>
      <c r="K634" s="390"/>
      <c r="L634" s="390"/>
    </row>
    <row r="635" spans="1:12">
      <c r="A635" s="290"/>
      <c r="B635" s="291" t="s">
        <v>133</v>
      </c>
      <c r="C635" s="292">
        <v>0</v>
      </c>
      <c r="D635" s="292"/>
      <c r="E635" s="382"/>
      <c r="H635" s="154"/>
      <c r="I635" s="389"/>
      <c r="J635" s="390"/>
      <c r="K635" s="390"/>
      <c r="L635" s="390"/>
    </row>
    <row r="636" spans="1:12">
      <c r="A636" s="290"/>
      <c r="B636" s="291" t="s">
        <v>134</v>
      </c>
      <c r="C636" s="292">
        <v>0</v>
      </c>
      <c r="D636" s="292"/>
      <c r="E636" s="382"/>
      <c r="H636" s="154"/>
      <c r="I636" s="389"/>
      <c r="J636" s="390"/>
      <c r="K636" s="390"/>
      <c r="L636" s="390"/>
    </row>
    <row r="637" spans="1:12">
      <c r="A637" s="290"/>
      <c r="B637" s="291" t="s">
        <v>135</v>
      </c>
      <c r="C637" s="292">
        <v>0</v>
      </c>
      <c r="D637" s="292"/>
      <c r="E637" s="382"/>
      <c r="H637" s="154"/>
      <c r="I637" s="389"/>
      <c r="J637" s="390"/>
      <c r="K637" s="390"/>
      <c r="L637" s="390"/>
    </row>
    <row r="638" spans="1:12">
      <c r="A638" s="290"/>
      <c r="B638" s="291" t="s">
        <v>136</v>
      </c>
      <c r="C638" s="292">
        <v>1200</v>
      </c>
      <c r="D638" s="292">
        <v>1000</v>
      </c>
      <c r="E638" s="382">
        <f>SUM(E633:E637)</f>
        <v>1000</v>
      </c>
      <c r="H638" s="154"/>
      <c r="I638" s="389"/>
      <c r="J638" s="390"/>
      <c r="K638" s="390"/>
      <c r="L638" s="390"/>
    </row>
    <row r="639" spans="1:12">
      <c r="A639" s="290" t="s">
        <v>138</v>
      </c>
      <c r="B639" s="291"/>
      <c r="C639" s="292"/>
      <c r="D639" s="292"/>
      <c r="E639" s="382"/>
      <c r="H639" s="154"/>
      <c r="I639" s="389"/>
      <c r="J639" s="390"/>
      <c r="K639" s="390"/>
      <c r="L639" s="390"/>
    </row>
    <row r="640" spans="1:12">
      <c r="A640" s="290"/>
      <c r="B640" s="291" t="s">
        <v>150</v>
      </c>
      <c r="C640" s="292">
        <v>0</v>
      </c>
      <c r="D640" s="292"/>
      <c r="E640" s="382"/>
      <c r="H640" s="154"/>
      <c r="I640" s="389"/>
      <c r="J640" s="390"/>
      <c r="K640" s="390"/>
      <c r="L640" s="390"/>
    </row>
    <row r="641" spans="1:12">
      <c r="A641" s="290"/>
      <c r="B641" s="291" t="s">
        <v>151</v>
      </c>
      <c r="C641" s="292">
        <v>0</v>
      </c>
      <c r="D641" s="292"/>
      <c r="E641" s="382"/>
      <c r="H641" s="154"/>
      <c r="I641" s="389"/>
      <c r="J641" s="390"/>
      <c r="K641" s="390"/>
      <c r="L641" s="390"/>
    </row>
    <row r="642" spans="1:12">
      <c r="A642" s="290"/>
      <c r="B642" s="291" t="s">
        <v>136</v>
      </c>
      <c r="C642" s="292">
        <v>0</v>
      </c>
      <c r="D642" s="292"/>
      <c r="E642" s="382">
        <f>SUM(E640:E641)</f>
        <v>0</v>
      </c>
      <c r="H642" s="154"/>
      <c r="I642" s="389"/>
      <c r="J642" s="390"/>
      <c r="K642" s="390"/>
      <c r="L642" s="390"/>
    </row>
    <row r="643" spans="1:12">
      <c r="A643" s="290" t="s">
        <v>152</v>
      </c>
      <c r="B643" s="291"/>
      <c r="C643" s="292"/>
      <c r="D643" s="292"/>
      <c r="E643" s="382"/>
      <c r="H643" s="154"/>
      <c r="I643" s="389"/>
      <c r="J643" s="390"/>
      <c r="K643" s="390"/>
      <c r="L643" s="390"/>
    </row>
    <row r="644" spans="1:12">
      <c r="A644" s="290"/>
      <c r="B644" s="291" t="s">
        <v>153</v>
      </c>
      <c r="C644" s="292">
        <v>1834.38</v>
      </c>
      <c r="D644" s="292">
        <v>1598.58</v>
      </c>
      <c r="E644" s="382"/>
      <c r="H644" s="154"/>
      <c r="I644" s="389"/>
      <c r="J644" s="390"/>
      <c r="K644" s="390"/>
      <c r="L644" s="390"/>
    </row>
    <row r="645" spans="1:12">
      <c r="A645" s="290"/>
      <c r="B645" s="291" t="s">
        <v>154</v>
      </c>
      <c r="C645" s="292">
        <v>0</v>
      </c>
      <c r="D645" s="292"/>
      <c r="E645" s="382"/>
      <c r="H645" s="154"/>
      <c r="I645" s="389"/>
      <c r="J645" s="390"/>
      <c r="K645" s="390"/>
      <c r="L645" s="390"/>
    </row>
    <row r="646" spans="1:12">
      <c r="A646" s="290"/>
      <c r="B646" s="291" t="s">
        <v>134</v>
      </c>
      <c r="C646" s="292">
        <v>924</v>
      </c>
      <c r="D646" s="292">
        <v>462</v>
      </c>
      <c r="E646" s="382">
        <v>462</v>
      </c>
      <c r="H646" s="154"/>
      <c r="I646" s="389"/>
      <c r="J646" s="390"/>
      <c r="K646" s="390"/>
      <c r="L646" s="390"/>
    </row>
    <row r="647" spans="1:12">
      <c r="A647" s="290"/>
      <c r="B647" s="291" t="s">
        <v>136</v>
      </c>
      <c r="C647" s="292">
        <v>2758.38</v>
      </c>
      <c r="D647" s="292">
        <f>D644+D646</f>
        <v>2060.58</v>
      </c>
      <c r="E647" s="382">
        <f>SUM(E644:E646)</f>
        <v>462</v>
      </c>
      <c r="H647" s="154"/>
      <c r="I647" s="154"/>
      <c r="J647" s="361"/>
      <c r="K647" s="361"/>
      <c r="L647" s="361"/>
    </row>
    <row r="648" spans="1:12">
      <c r="A648" s="290" t="s">
        <v>140</v>
      </c>
      <c r="B648" s="291"/>
      <c r="C648" s="292"/>
      <c r="D648" s="292"/>
      <c r="E648" s="382"/>
    </row>
    <row r="649" spans="1:12">
      <c r="A649" s="290"/>
      <c r="B649" s="291" t="s">
        <v>141</v>
      </c>
      <c r="C649" s="292">
        <v>100</v>
      </c>
      <c r="D649" s="292"/>
      <c r="E649" s="382">
        <v>100</v>
      </c>
    </row>
    <row r="650" spans="1:12">
      <c r="A650" s="290"/>
      <c r="B650" s="291" t="s">
        <v>142</v>
      </c>
      <c r="C650" s="292">
        <v>0</v>
      </c>
      <c r="D650" s="292"/>
      <c r="E650" s="382"/>
    </row>
    <row r="651" spans="1:12" ht="15.75" thickBot="1">
      <c r="A651" s="290"/>
      <c r="B651" s="291" t="s">
        <v>136</v>
      </c>
      <c r="C651" s="292">
        <v>100</v>
      </c>
      <c r="D651" s="292"/>
      <c r="E651" s="382">
        <f>SUM(E649:E650)</f>
        <v>100</v>
      </c>
    </row>
    <row r="652" spans="1:12" ht="15.75" thickBot="1">
      <c r="A652" s="284" t="s">
        <v>136</v>
      </c>
      <c r="B652" s="285"/>
      <c r="C652" s="293">
        <v>4058.38</v>
      </c>
      <c r="D652" s="293">
        <v>3160.58</v>
      </c>
      <c r="E652" s="384">
        <f>SUM(E638,E642,E647,E651)</f>
        <v>1562</v>
      </c>
    </row>
    <row r="654" spans="1:12" ht="15.75" thickBot="1"/>
    <row r="655" spans="1:12">
      <c r="A655" s="410" t="s">
        <v>70</v>
      </c>
      <c r="B655" s="411"/>
      <c r="C655" s="411"/>
      <c r="D655" s="411"/>
      <c r="E655" s="412"/>
    </row>
    <row r="656" spans="1:12">
      <c r="A656" s="413" t="s">
        <v>71</v>
      </c>
      <c r="B656" s="414"/>
      <c r="C656" s="414"/>
      <c r="D656" s="414"/>
      <c r="E656" s="415"/>
    </row>
    <row r="657" spans="1:5">
      <c r="A657" s="413" t="s">
        <v>72</v>
      </c>
      <c r="B657" s="414"/>
      <c r="C657" s="414"/>
      <c r="D657" s="414"/>
      <c r="E657" s="415"/>
    </row>
    <row r="658" spans="1:5">
      <c r="A658" s="416" t="s">
        <v>73</v>
      </c>
      <c r="B658" s="417"/>
      <c r="C658" s="417"/>
      <c r="D658" s="417"/>
      <c r="E658" s="418"/>
    </row>
    <row r="659" spans="1:5" ht="15.75" thickBot="1">
      <c r="A659" s="419"/>
      <c r="B659" s="420"/>
      <c r="C659" s="420"/>
      <c r="D659" s="420"/>
      <c r="E659" s="421"/>
    </row>
    <row r="660" spans="1:5" ht="15.75" thickBot="1">
      <c r="A660" s="294"/>
      <c r="B660" s="295"/>
      <c r="C660" s="295" t="s">
        <v>128</v>
      </c>
      <c r="D660" s="295" t="s">
        <v>129</v>
      </c>
      <c r="E660" s="296" t="s">
        <v>130</v>
      </c>
    </row>
    <row r="661" spans="1:5">
      <c r="A661" s="297" t="s">
        <v>131</v>
      </c>
      <c r="B661" s="298"/>
      <c r="C661" s="298"/>
      <c r="D661" s="298"/>
      <c r="E661" s="299"/>
    </row>
    <row r="662" spans="1:5">
      <c r="A662" s="300"/>
      <c r="B662" s="301" t="s">
        <v>132</v>
      </c>
      <c r="C662" s="302">
        <v>0</v>
      </c>
      <c r="D662" s="302"/>
      <c r="E662" s="382"/>
    </row>
    <row r="663" spans="1:5">
      <c r="A663" s="300"/>
      <c r="B663" s="301" t="s">
        <v>133</v>
      </c>
      <c r="C663" s="302">
        <v>0</v>
      </c>
      <c r="D663" s="302"/>
      <c r="E663" s="382"/>
    </row>
    <row r="664" spans="1:5">
      <c r="A664" s="300"/>
      <c r="B664" s="301" t="s">
        <v>134</v>
      </c>
      <c r="C664" s="302">
        <v>0</v>
      </c>
      <c r="D664" s="302"/>
      <c r="E664" s="382"/>
    </row>
    <row r="665" spans="1:5">
      <c r="A665" s="300"/>
      <c r="B665" s="301" t="s">
        <v>135</v>
      </c>
      <c r="C665" s="302">
        <v>0</v>
      </c>
      <c r="D665" s="302"/>
      <c r="E665" s="382"/>
    </row>
    <row r="666" spans="1:5">
      <c r="A666" s="300"/>
      <c r="B666" s="301" t="s">
        <v>136</v>
      </c>
      <c r="C666" s="302">
        <v>0</v>
      </c>
      <c r="D666" s="302"/>
      <c r="E666" s="382">
        <f>SUM(E662:E665)</f>
        <v>0</v>
      </c>
    </row>
    <row r="667" spans="1:5">
      <c r="A667" s="300" t="s">
        <v>137</v>
      </c>
      <c r="B667" s="301"/>
      <c r="C667" s="302"/>
      <c r="D667" s="302"/>
      <c r="E667" s="382"/>
    </row>
    <row r="668" spans="1:5">
      <c r="A668" s="300"/>
      <c r="B668" s="301" t="s">
        <v>138</v>
      </c>
      <c r="C668" s="302">
        <v>0</v>
      </c>
      <c r="D668" s="302"/>
      <c r="E668" s="382"/>
    </row>
    <row r="669" spans="1:5">
      <c r="A669" s="300"/>
      <c r="B669" s="301" t="s">
        <v>139</v>
      </c>
      <c r="C669" s="302">
        <v>0</v>
      </c>
      <c r="D669" s="302"/>
      <c r="E669" s="382"/>
    </row>
    <row r="670" spans="1:5">
      <c r="A670" s="300"/>
      <c r="B670" s="301" t="s">
        <v>135</v>
      </c>
      <c r="C670" s="302">
        <v>1168</v>
      </c>
      <c r="D670" s="302">
        <v>1868</v>
      </c>
      <c r="E670" s="382">
        <v>1868</v>
      </c>
    </row>
    <row r="671" spans="1:5">
      <c r="A671" s="300"/>
      <c r="B671" s="301" t="s">
        <v>136</v>
      </c>
      <c r="C671" s="302">
        <v>1168</v>
      </c>
      <c r="D671" s="302"/>
      <c r="E671" s="382">
        <f>SUM(E668:E670)</f>
        <v>1868</v>
      </c>
    </row>
    <row r="672" spans="1:5">
      <c r="A672" s="300" t="s">
        <v>140</v>
      </c>
      <c r="B672" s="301"/>
      <c r="C672" s="302"/>
      <c r="D672" s="302"/>
      <c r="E672" s="382"/>
    </row>
    <row r="673" spans="1:5">
      <c r="A673" s="300"/>
      <c r="B673" s="301" t="s">
        <v>141</v>
      </c>
      <c r="C673" s="302">
        <v>100</v>
      </c>
      <c r="D673" s="302">
        <v>100</v>
      </c>
      <c r="E673" s="382">
        <v>100</v>
      </c>
    </row>
    <row r="674" spans="1:5">
      <c r="A674" s="300"/>
      <c r="B674" s="301" t="s">
        <v>142</v>
      </c>
      <c r="C674" s="302">
        <v>0</v>
      </c>
      <c r="D674" s="302"/>
      <c r="E674" s="382"/>
    </row>
    <row r="675" spans="1:5">
      <c r="A675" s="300"/>
      <c r="B675" s="301" t="s">
        <v>136</v>
      </c>
      <c r="C675" s="302">
        <v>100</v>
      </c>
      <c r="D675" s="302"/>
      <c r="E675" s="382">
        <f>SUM(E673:E674)</f>
        <v>100</v>
      </c>
    </row>
    <row r="676" spans="1:5">
      <c r="A676" s="300" t="s">
        <v>142</v>
      </c>
      <c r="B676" s="301"/>
      <c r="C676" s="302"/>
      <c r="D676" s="302"/>
      <c r="E676" s="382"/>
    </row>
    <row r="677" spans="1:5">
      <c r="A677" s="300"/>
      <c r="B677" s="301" t="s">
        <v>136</v>
      </c>
      <c r="C677" s="302">
        <v>0</v>
      </c>
      <c r="D677" s="302"/>
      <c r="E677" s="382"/>
    </row>
    <row r="678" spans="1:5">
      <c r="A678" s="300" t="s">
        <v>143</v>
      </c>
      <c r="B678" s="301"/>
      <c r="C678" s="302"/>
      <c r="D678" s="302"/>
      <c r="E678" s="382"/>
    </row>
    <row r="679" spans="1:5" ht="15.75" thickBot="1">
      <c r="A679" s="304"/>
      <c r="B679" s="305" t="s">
        <v>136</v>
      </c>
      <c r="C679" s="306">
        <v>700</v>
      </c>
      <c r="D679" s="306"/>
      <c r="E679" s="388"/>
    </row>
    <row r="680" spans="1:5" ht="15.75" thickBot="1">
      <c r="A680" s="294" t="s">
        <v>136</v>
      </c>
      <c r="B680" s="295"/>
      <c r="C680" s="303">
        <v>1268</v>
      </c>
      <c r="D680" s="303">
        <v>1968</v>
      </c>
      <c r="E680" s="384">
        <f>SUM(E666,E671,E675,E677)</f>
        <v>1968</v>
      </c>
    </row>
    <row r="682" spans="1:5" ht="15.75" thickBot="1"/>
    <row r="683" spans="1:5">
      <c r="A683" s="410" t="s">
        <v>74</v>
      </c>
      <c r="B683" s="411"/>
      <c r="C683" s="411"/>
      <c r="D683" s="411"/>
      <c r="E683" s="412"/>
    </row>
    <row r="684" spans="1:5">
      <c r="A684" s="413" t="s">
        <v>75</v>
      </c>
      <c r="B684" s="414"/>
      <c r="C684" s="414"/>
      <c r="D684" s="414"/>
      <c r="E684" s="415"/>
    </row>
    <row r="685" spans="1:5">
      <c r="A685" s="413" t="s">
        <v>76</v>
      </c>
      <c r="B685" s="414"/>
      <c r="C685" s="414"/>
      <c r="D685" s="414"/>
      <c r="E685" s="415"/>
    </row>
    <row r="686" spans="1:5">
      <c r="A686" s="413" t="s">
        <v>77</v>
      </c>
      <c r="B686" s="414"/>
      <c r="C686" s="414"/>
      <c r="D686" s="414"/>
      <c r="E686" s="415"/>
    </row>
    <row r="687" spans="1:5" ht="15.75" thickBot="1">
      <c r="A687" s="422" t="s">
        <v>78</v>
      </c>
      <c r="B687" s="423"/>
      <c r="C687" s="423"/>
      <c r="D687" s="423"/>
      <c r="E687" s="424"/>
    </row>
    <row r="688" spans="1:5" ht="15.75" thickBot="1">
      <c r="A688" s="307"/>
      <c r="B688" s="308"/>
      <c r="C688" s="308" t="s">
        <v>128</v>
      </c>
      <c r="D688" s="308" t="s">
        <v>129</v>
      </c>
      <c r="E688" s="309" t="s">
        <v>130</v>
      </c>
    </row>
    <row r="689" spans="1:5">
      <c r="A689" s="310" t="s">
        <v>131</v>
      </c>
      <c r="B689" s="311"/>
      <c r="C689" s="311"/>
      <c r="D689" s="311"/>
      <c r="E689" s="312"/>
    </row>
    <row r="690" spans="1:5">
      <c r="A690" s="313"/>
      <c r="B690" s="314" t="s">
        <v>148</v>
      </c>
      <c r="C690" s="315">
        <v>1525</v>
      </c>
      <c r="D690" s="315"/>
      <c r="E690" s="316">
        <v>1525</v>
      </c>
    </row>
    <row r="691" spans="1:5">
      <c r="A691" s="313"/>
      <c r="B691" s="314" t="s">
        <v>149</v>
      </c>
      <c r="C691" s="315">
        <v>0</v>
      </c>
      <c r="D691" s="315"/>
      <c r="E691" s="316"/>
    </row>
    <row r="692" spans="1:5">
      <c r="A692" s="313"/>
      <c r="B692" s="314" t="s">
        <v>133</v>
      </c>
      <c r="C692" s="315">
        <v>0</v>
      </c>
      <c r="D692" s="315"/>
      <c r="E692" s="316"/>
    </row>
    <row r="693" spans="1:5">
      <c r="A693" s="313"/>
      <c r="B693" s="314" t="s">
        <v>134</v>
      </c>
      <c r="C693" s="315">
        <v>0</v>
      </c>
      <c r="D693" s="315"/>
      <c r="E693" s="316"/>
    </row>
    <row r="694" spans="1:5">
      <c r="A694" s="313"/>
      <c r="B694" s="314" t="s">
        <v>135</v>
      </c>
      <c r="C694" s="315">
        <v>0</v>
      </c>
      <c r="D694" s="315"/>
      <c r="E694" s="316"/>
    </row>
    <row r="695" spans="1:5">
      <c r="A695" s="313"/>
      <c r="B695" s="314" t="s">
        <v>136</v>
      </c>
      <c r="C695" s="315">
        <v>1525</v>
      </c>
      <c r="D695" s="315"/>
      <c r="E695" s="316">
        <f>SUM(E690:E694)</f>
        <v>1525</v>
      </c>
    </row>
    <row r="696" spans="1:5">
      <c r="A696" s="313" t="s">
        <v>138</v>
      </c>
      <c r="B696" s="314"/>
      <c r="C696" s="315"/>
      <c r="D696" s="315"/>
      <c r="E696" s="316"/>
    </row>
    <row r="697" spans="1:5">
      <c r="A697" s="313"/>
      <c r="B697" s="314" t="s">
        <v>150</v>
      </c>
      <c r="C697" s="315">
        <v>0</v>
      </c>
      <c r="D697" s="315"/>
      <c r="E697" s="316"/>
    </row>
    <row r="698" spans="1:5">
      <c r="A698" s="313"/>
      <c r="B698" s="314" t="s">
        <v>151</v>
      </c>
      <c r="C698" s="315">
        <v>0</v>
      </c>
      <c r="D698" s="315"/>
      <c r="E698" s="316"/>
    </row>
    <row r="699" spans="1:5">
      <c r="A699" s="313"/>
      <c r="B699" s="314" t="s">
        <v>136</v>
      </c>
      <c r="C699" s="315">
        <v>0</v>
      </c>
      <c r="D699" s="315"/>
      <c r="E699" s="316">
        <f>SUM(E697:E698)</f>
        <v>0</v>
      </c>
    </row>
    <row r="700" spans="1:5">
      <c r="A700" s="313" t="s">
        <v>152</v>
      </c>
      <c r="B700" s="314"/>
      <c r="C700" s="315"/>
      <c r="D700" s="315"/>
      <c r="E700" s="316"/>
    </row>
    <row r="701" spans="1:5">
      <c r="A701" s="313"/>
      <c r="B701" s="314" t="s">
        <v>153</v>
      </c>
      <c r="C701" s="315">
        <v>1585.3</v>
      </c>
      <c r="D701" s="315"/>
      <c r="E701" s="316"/>
    </row>
    <row r="702" spans="1:5">
      <c r="A702" s="313"/>
      <c r="B702" s="314" t="s">
        <v>154</v>
      </c>
      <c r="C702" s="315">
        <v>0</v>
      </c>
      <c r="D702" s="315"/>
      <c r="E702" s="316"/>
    </row>
    <row r="703" spans="1:5">
      <c r="A703" s="313"/>
      <c r="B703" s="314" t="s">
        <v>134</v>
      </c>
      <c r="C703" s="315">
        <v>1080</v>
      </c>
      <c r="D703" s="315"/>
      <c r="E703" s="316">
        <f>1080*(2/3)</f>
        <v>720</v>
      </c>
    </row>
    <row r="704" spans="1:5">
      <c r="A704" s="313"/>
      <c r="B704" s="314" t="s">
        <v>136</v>
      </c>
      <c r="C704" s="315">
        <v>2665.3</v>
      </c>
      <c r="D704" s="315"/>
      <c r="E704" s="316">
        <f>SUM(E701:E703)</f>
        <v>720</v>
      </c>
    </row>
    <row r="705" spans="1:5">
      <c r="A705" s="313" t="s">
        <v>140</v>
      </c>
      <c r="B705" s="314"/>
      <c r="C705" s="315"/>
      <c r="D705" s="315"/>
      <c r="E705" s="316"/>
    </row>
    <row r="706" spans="1:5">
      <c r="A706" s="313"/>
      <c r="B706" s="314" t="s">
        <v>141</v>
      </c>
      <c r="C706" s="315">
        <v>100</v>
      </c>
      <c r="D706" s="315"/>
      <c r="E706" s="316">
        <v>100</v>
      </c>
    </row>
    <row r="707" spans="1:5">
      <c r="A707" s="313"/>
      <c r="B707" s="314" t="s">
        <v>142</v>
      </c>
      <c r="C707" s="315">
        <v>0</v>
      </c>
      <c r="D707" s="315"/>
      <c r="E707" s="316"/>
    </row>
    <row r="708" spans="1:5" ht="15.75" thickBot="1">
      <c r="A708" s="313"/>
      <c r="B708" s="314" t="s">
        <v>136</v>
      </c>
      <c r="C708" s="315">
        <v>100</v>
      </c>
      <c r="D708" s="315"/>
      <c r="E708" s="316">
        <f>SUM(E706:E707)</f>
        <v>100</v>
      </c>
    </row>
    <row r="709" spans="1:5" ht="15.75" thickBot="1">
      <c r="A709" s="307" t="s">
        <v>136</v>
      </c>
      <c r="B709" s="308"/>
      <c r="C709" s="317">
        <v>4290.3</v>
      </c>
      <c r="D709" s="317"/>
      <c r="E709" s="318">
        <f>SUM(E695,E699,E704,E708)</f>
        <v>2345</v>
      </c>
    </row>
    <row r="711" spans="1:5" ht="15.75" thickBot="1"/>
    <row r="712" spans="1:5">
      <c r="A712" s="410" t="s">
        <v>79</v>
      </c>
      <c r="B712" s="411"/>
      <c r="C712" s="411"/>
      <c r="D712" s="411"/>
      <c r="E712" s="412"/>
    </row>
    <row r="713" spans="1:5">
      <c r="A713" s="413" t="s">
        <v>80</v>
      </c>
      <c r="B713" s="414"/>
      <c r="C713" s="414"/>
      <c r="D713" s="414"/>
      <c r="E713" s="415"/>
    </row>
    <row r="714" spans="1:5">
      <c r="A714" s="413" t="s">
        <v>81</v>
      </c>
      <c r="B714" s="414"/>
      <c r="C714" s="414"/>
      <c r="D714" s="414"/>
      <c r="E714" s="415"/>
    </row>
    <row r="715" spans="1:5">
      <c r="A715" s="416" t="s">
        <v>82</v>
      </c>
      <c r="B715" s="417"/>
      <c r="C715" s="417"/>
      <c r="D715" s="417"/>
      <c r="E715" s="418"/>
    </row>
    <row r="716" spans="1:5" ht="15.75" thickBot="1">
      <c r="A716" s="419"/>
      <c r="B716" s="420"/>
      <c r="C716" s="420"/>
      <c r="D716" s="420"/>
      <c r="E716" s="421"/>
    </row>
    <row r="717" spans="1:5" ht="15.75" thickBot="1">
      <c r="A717" s="319"/>
      <c r="B717" s="320"/>
      <c r="C717" s="320" t="s">
        <v>128</v>
      </c>
      <c r="D717" s="320" t="s">
        <v>129</v>
      </c>
      <c r="E717" s="321" t="s">
        <v>130</v>
      </c>
    </row>
    <row r="718" spans="1:5">
      <c r="A718" s="322" t="s">
        <v>131</v>
      </c>
      <c r="B718" s="323"/>
      <c r="C718" s="323"/>
      <c r="D718" s="323"/>
      <c r="E718" s="324"/>
    </row>
    <row r="719" spans="1:5">
      <c r="A719" s="325"/>
      <c r="B719" s="326" t="s">
        <v>132</v>
      </c>
      <c r="C719" s="327">
        <v>1900</v>
      </c>
      <c r="D719" s="327"/>
      <c r="E719" s="382">
        <v>1900</v>
      </c>
    </row>
    <row r="720" spans="1:5">
      <c r="A720" s="325"/>
      <c r="B720" s="326" t="s">
        <v>133</v>
      </c>
      <c r="C720" s="327">
        <v>0</v>
      </c>
      <c r="D720" s="327"/>
      <c r="E720" s="382"/>
    </row>
    <row r="721" spans="1:5">
      <c r="A721" s="325"/>
      <c r="B721" s="326" t="s">
        <v>134</v>
      </c>
      <c r="C721" s="327">
        <v>0</v>
      </c>
      <c r="D721" s="327"/>
      <c r="E721" s="382"/>
    </row>
    <row r="722" spans="1:5">
      <c r="A722" s="325"/>
      <c r="B722" s="326" t="s">
        <v>135</v>
      </c>
      <c r="C722" s="327">
        <v>100</v>
      </c>
      <c r="D722" s="327"/>
      <c r="E722" s="382"/>
    </row>
    <row r="723" spans="1:5">
      <c r="A723" s="325"/>
      <c r="B723" s="326" t="s">
        <v>136</v>
      </c>
      <c r="C723" s="327">
        <v>2000</v>
      </c>
      <c r="D723" s="327"/>
      <c r="E723" s="382">
        <f>SUM(E719:E722)</f>
        <v>1900</v>
      </c>
    </row>
    <row r="724" spans="1:5">
      <c r="A724" s="325" t="s">
        <v>137</v>
      </c>
      <c r="B724" s="326"/>
      <c r="C724" s="327"/>
      <c r="D724" s="327"/>
      <c r="E724" s="382"/>
    </row>
    <row r="725" spans="1:5">
      <c r="A725" s="325"/>
      <c r="B725" s="326" t="s">
        <v>138</v>
      </c>
      <c r="C725" s="327">
        <v>0</v>
      </c>
      <c r="D725" s="327"/>
      <c r="E725" s="382"/>
    </row>
    <row r="726" spans="1:5">
      <c r="A726" s="325"/>
      <c r="B726" s="326" t="s">
        <v>139</v>
      </c>
      <c r="C726" s="327">
        <v>0</v>
      </c>
      <c r="D726" s="327"/>
      <c r="E726" s="382"/>
    </row>
    <row r="727" spans="1:5">
      <c r="A727" s="325"/>
      <c r="B727" s="326" t="s">
        <v>135</v>
      </c>
      <c r="C727" s="327">
        <v>0</v>
      </c>
      <c r="D727" s="327"/>
      <c r="E727" s="382"/>
    </row>
    <row r="728" spans="1:5">
      <c r="A728" s="325"/>
      <c r="B728" s="326" t="s">
        <v>136</v>
      </c>
      <c r="C728" s="327">
        <v>0</v>
      </c>
      <c r="D728" s="327"/>
      <c r="E728" s="382">
        <f>SUM(E725:E727)</f>
        <v>0</v>
      </c>
    </row>
    <row r="729" spans="1:5">
      <c r="A729" s="325" t="s">
        <v>140</v>
      </c>
      <c r="B729" s="326"/>
      <c r="C729" s="327"/>
      <c r="D729" s="327"/>
      <c r="E729" s="382"/>
    </row>
    <row r="730" spans="1:5">
      <c r="A730" s="325"/>
      <c r="B730" s="326" t="s">
        <v>141</v>
      </c>
      <c r="C730" s="327">
        <v>100</v>
      </c>
      <c r="D730" s="327"/>
      <c r="E730" s="382">
        <v>100</v>
      </c>
    </row>
    <row r="731" spans="1:5">
      <c r="A731" s="325"/>
      <c r="B731" s="326" t="s">
        <v>142</v>
      </c>
      <c r="C731" s="327">
        <v>0</v>
      </c>
      <c r="D731" s="327"/>
      <c r="E731" s="382"/>
    </row>
    <row r="732" spans="1:5">
      <c r="A732" s="325"/>
      <c r="B732" s="326" t="s">
        <v>136</v>
      </c>
      <c r="C732" s="327">
        <v>100</v>
      </c>
      <c r="D732" s="327"/>
      <c r="E732" s="382">
        <f>SUM(E730:E731)</f>
        <v>100</v>
      </c>
    </row>
    <row r="733" spans="1:5">
      <c r="A733" s="325" t="s">
        <v>142</v>
      </c>
      <c r="B733" s="326"/>
      <c r="C733" s="327"/>
      <c r="D733" s="327"/>
      <c r="E733" s="382"/>
    </row>
    <row r="734" spans="1:5">
      <c r="A734" s="325"/>
      <c r="B734" s="326" t="s">
        <v>136</v>
      </c>
      <c r="C734" s="327">
        <v>0</v>
      </c>
      <c r="D734" s="327"/>
      <c r="E734" s="382"/>
    </row>
    <row r="735" spans="1:5">
      <c r="A735" s="325" t="s">
        <v>143</v>
      </c>
      <c r="B735" s="326"/>
      <c r="C735" s="327"/>
      <c r="D735" s="327"/>
      <c r="E735" s="382"/>
    </row>
    <row r="736" spans="1:5" ht="15.75" thickBot="1">
      <c r="A736" s="329"/>
      <c r="B736" s="330" t="s">
        <v>136</v>
      </c>
      <c r="C736" s="331">
        <v>950</v>
      </c>
      <c r="D736" s="331"/>
      <c r="E736" s="388"/>
    </row>
    <row r="737" spans="1:5" ht="15.75" thickBot="1">
      <c r="A737" s="319" t="s">
        <v>136</v>
      </c>
      <c r="B737" s="320"/>
      <c r="C737" s="328">
        <v>2100</v>
      </c>
      <c r="D737" s="328"/>
      <c r="E737" s="384">
        <f>SUM(E723,E728,E732,E734)</f>
        <v>2000</v>
      </c>
    </row>
    <row r="739" spans="1:5" ht="15.75" thickBot="1"/>
    <row r="740" spans="1:5">
      <c r="A740" s="410" t="s">
        <v>83</v>
      </c>
      <c r="B740" s="411"/>
      <c r="C740" s="411"/>
      <c r="D740" s="411"/>
      <c r="E740" s="412"/>
    </row>
    <row r="741" spans="1:5">
      <c r="A741" s="413" t="s">
        <v>84</v>
      </c>
      <c r="B741" s="414"/>
      <c r="C741" s="414"/>
      <c r="D741" s="414"/>
      <c r="E741" s="415"/>
    </row>
    <row r="742" spans="1:5">
      <c r="A742" s="413" t="s">
        <v>0</v>
      </c>
      <c r="B742" s="414"/>
      <c r="C742" s="414"/>
      <c r="D742" s="414"/>
      <c r="E742" s="415"/>
    </row>
    <row r="743" spans="1:5">
      <c r="A743" s="416"/>
      <c r="B743" s="417"/>
      <c r="C743" s="417"/>
      <c r="D743" s="417"/>
      <c r="E743" s="418"/>
    </row>
    <row r="744" spans="1:5" ht="15.75" thickBot="1">
      <c r="A744" s="419"/>
      <c r="B744" s="420"/>
      <c r="C744" s="420"/>
      <c r="D744" s="420"/>
      <c r="E744" s="421"/>
    </row>
    <row r="745" spans="1:5" ht="15.75" thickBot="1">
      <c r="A745" s="332"/>
      <c r="B745" s="333"/>
      <c r="C745" s="333" t="s">
        <v>128</v>
      </c>
      <c r="D745" s="333" t="s">
        <v>129</v>
      </c>
      <c r="E745" s="334" t="s">
        <v>130</v>
      </c>
    </row>
    <row r="746" spans="1:5">
      <c r="A746" s="335" t="s">
        <v>131</v>
      </c>
      <c r="B746" s="336"/>
      <c r="C746" s="336"/>
      <c r="D746" s="336"/>
      <c r="E746" s="337"/>
    </row>
    <row r="747" spans="1:5">
      <c r="A747" s="338"/>
      <c r="B747" s="339" t="s">
        <v>132</v>
      </c>
      <c r="C747" s="340">
        <v>5500</v>
      </c>
      <c r="D747" s="340"/>
      <c r="E747" s="382">
        <f>5000-177</f>
        <v>4823</v>
      </c>
    </row>
    <row r="748" spans="1:5">
      <c r="A748" s="338"/>
      <c r="B748" s="339" t="s">
        <v>133</v>
      </c>
      <c r="C748" s="340">
        <v>0</v>
      </c>
      <c r="D748" s="340"/>
      <c r="E748" s="382"/>
    </row>
    <row r="749" spans="1:5">
      <c r="A749" s="338"/>
      <c r="B749" s="339" t="s">
        <v>134</v>
      </c>
      <c r="C749" s="340">
        <v>100</v>
      </c>
      <c r="D749" s="340"/>
      <c r="E749" s="382">
        <v>77</v>
      </c>
    </row>
    <row r="750" spans="1:5">
      <c r="A750" s="338"/>
      <c r="B750" s="339" t="s">
        <v>135</v>
      </c>
      <c r="C750" s="340">
        <v>15</v>
      </c>
      <c r="D750" s="340"/>
      <c r="E750" s="382"/>
    </row>
    <row r="751" spans="1:5">
      <c r="A751" s="338"/>
      <c r="B751" s="339" t="s">
        <v>136</v>
      </c>
      <c r="C751" s="340">
        <v>5615</v>
      </c>
      <c r="D751" s="340"/>
      <c r="E751" s="382">
        <f>SUM(E747:E750)</f>
        <v>4900</v>
      </c>
    </row>
    <row r="752" spans="1:5">
      <c r="A752" s="338" t="s">
        <v>137</v>
      </c>
      <c r="B752" s="339"/>
      <c r="C752" s="340"/>
      <c r="D752" s="340"/>
      <c r="E752" s="382"/>
    </row>
    <row r="753" spans="1:5">
      <c r="A753" s="338"/>
      <c r="B753" s="339" t="s">
        <v>138</v>
      </c>
      <c r="C753" s="340">
        <v>0</v>
      </c>
      <c r="D753" s="340"/>
      <c r="E753" s="382"/>
    </row>
    <row r="754" spans="1:5">
      <c r="A754" s="338"/>
      <c r="B754" s="339" t="s">
        <v>139</v>
      </c>
      <c r="C754" s="340">
        <v>0</v>
      </c>
      <c r="D754" s="340"/>
      <c r="E754" s="382"/>
    </row>
    <row r="755" spans="1:5">
      <c r="A755" s="338"/>
      <c r="B755" s="339" t="s">
        <v>135</v>
      </c>
      <c r="C755" s="340">
        <v>0</v>
      </c>
      <c r="D755" s="340"/>
      <c r="E755" s="382"/>
    </row>
    <row r="756" spans="1:5">
      <c r="A756" s="338"/>
      <c r="B756" s="339" t="s">
        <v>136</v>
      </c>
      <c r="C756" s="340">
        <v>0</v>
      </c>
      <c r="D756" s="340"/>
      <c r="E756" s="382">
        <f>SUM(E753:E755)</f>
        <v>0</v>
      </c>
    </row>
    <row r="757" spans="1:5">
      <c r="A757" s="338" t="s">
        <v>140</v>
      </c>
      <c r="B757" s="339"/>
      <c r="C757" s="340"/>
      <c r="D757" s="340"/>
      <c r="E757" s="382"/>
    </row>
    <row r="758" spans="1:5">
      <c r="A758" s="338"/>
      <c r="B758" s="339" t="s">
        <v>141</v>
      </c>
      <c r="C758" s="340">
        <v>150</v>
      </c>
      <c r="D758" s="340"/>
      <c r="E758" s="382">
        <v>100</v>
      </c>
    </row>
    <row r="759" spans="1:5">
      <c r="A759" s="338"/>
      <c r="B759" s="339" t="s">
        <v>142</v>
      </c>
      <c r="C759" s="340">
        <v>0</v>
      </c>
      <c r="D759" s="340"/>
      <c r="E759" s="382"/>
    </row>
    <row r="760" spans="1:5">
      <c r="A760" s="338"/>
      <c r="B760" s="339" t="s">
        <v>136</v>
      </c>
      <c r="C760" s="340">
        <v>150</v>
      </c>
      <c r="D760" s="340"/>
      <c r="E760" s="382">
        <f>SUM(E758:E759)</f>
        <v>100</v>
      </c>
    </row>
    <row r="761" spans="1:5">
      <c r="A761" s="338" t="s">
        <v>142</v>
      </c>
      <c r="B761" s="339"/>
      <c r="C761" s="340"/>
      <c r="D761" s="340"/>
      <c r="E761" s="382"/>
    </row>
    <row r="762" spans="1:5">
      <c r="A762" s="338"/>
      <c r="B762" s="339" t="s">
        <v>136</v>
      </c>
      <c r="C762" s="340"/>
      <c r="D762" s="340"/>
      <c r="E762" s="382"/>
    </row>
    <row r="763" spans="1:5">
      <c r="A763" s="338" t="s">
        <v>143</v>
      </c>
      <c r="B763" s="339"/>
      <c r="C763" s="340"/>
      <c r="D763" s="340"/>
      <c r="E763" s="382"/>
    </row>
    <row r="764" spans="1:5" ht="15.75" thickBot="1">
      <c r="A764" s="342"/>
      <c r="B764" s="343" t="s">
        <v>136</v>
      </c>
      <c r="C764" s="344">
        <v>0</v>
      </c>
      <c r="D764" s="344"/>
      <c r="E764" s="388"/>
    </row>
    <row r="765" spans="1:5" ht="15.75" thickBot="1">
      <c r="A765" s="332" t="s">
        <v>136</v>
      </c>
      <c r="B765" s="333"/>
      <c r="C765" s="341">
        <v>5765</v>
      </c>
      <c r="D765" s="341"/>
      <c r="E765" s="384">
        <f>SUM(E751,E756,E760,E762)</f>
        <v>5000</v>
      </c>
    </row>
    <row r="767" spans="1:5" ht="15.75" thickBot="1"/>
    <row r="768" spans="1:5">
      <c r="A768" s="410" t="s">
        <v>1</v>
      </c>
      <c r="B768" s="411"/>
      <c r="C768" s="411"/>
      <c r="D768" s="411"/>
      <c r="E768" s="412"/>
    </row>
    <row r="769" spans="1:5">
      <c r="A769" s="413" t="s">
        <v>2</v>
      </c>
      <c r="B769" s="414"/>
      <c r="C769" s="414"/>
      <c r="D769" s="414"/>
      <c r="E769" s="415"/>
    </row>
    <row r="770" spans="1:5">
      <c r="A770" s="413" t="s">
        <v>3</v>
      </c>
      <c r="B770" s="414"/>
      <c r="C770" s="414"/>
      <c r="D770" s="414"/>
      <c r="E770" s="415"/>
    </row>
    <row r="771" spans="1:5">
      <c r="A771" s="416" t="s">
        <v>4</v>
      </c>
      <c r="B771" s="417"/>
      <c r="C771" s="417"/>
      <c r="D771" s="417"/>
      <c r="E771" s="418"/>
    </row>
    <row r="772" spans="1:5" ht="15.75" thickBot="1">
      <c r="A772" s="419" t="s">
        <v>5</v>
      </c>
      <c r="B772" s="420"/>
      <c r="C772" s="420"/>
      <c r="D772" s="420"/>
      <c r="E772" s="421"/>
    </row>
    <row r="773" spans="1:5" ht="15.75" thickBot="1">
      <c r="A773" s="346"/>
      <c r="B773" s="347"/>
      <c r="C773" s="347" t="s">
        <v>128</v>
      </c>
      <c r="D773" s="347" t="s">
        <v>129</v>
      </c>
      <c r="E773" s="348" t="s">
        <v>130</v>
      </c>
    </row>
    <row r="774" spans="1:5">
      <c r="A774" s="349" t="s">
        <v>131</v>
      </c>
      <c r="B774" s="350"/>
      <c r="C774" s="350"/>
      <c r="D774" s="350"/>
      <c r="E774" s="351"/>
    </row>
    <row r="775" spans="1:5">
      <c r="A775" s="352"/>
      <c r="B775" s="353" t="s">
        <v>132</v>
      </c>
      <c r="C775" s="354">
        <v>300</v>
      </c>
      <c r="D775" s="354"/>
      <c r="E775" s="382"/>
    </row>
    <row r="776" spans="1:5">
      <c r="A776" s="352"/>
      <c r="B776" s="353" t="s">
        <v>133</v>
      </c>
      <c r="C776" s="354">
        <v>0</v>
      </c>
      <c r="D776" s="354">
        <v>300</v>
      </c>
      <c r="E776" s="382"/>
    </row>
    <row r="777" spans="1:5">
      <c r="A777" s="352"/>
      <c r="B777" s="353" t="s">
        <v>134</v>
      </c>
      <c r="C777" s="354">
        <v>0</v>
      </c>
      <c r="D777" s="354"/>
      <c r="E777" s="382"/>
    </row>
    <row r="778" spans="1:5">
      <c r="A778" s="352"/>
      <c r="B778" s="353" t="s">
        <v>135</v>
      </c>
      <c r="C778" s="354">
        <v>0</v>
      </c>
      <c r="D778" s="354"/>
      <c r="E778" s="382"/>
    </row>
    <row r="779" spans="1:5">
      <c r="A779" s="352"/>
      <c r="B779" s="353" t="s">
        <v>136</v>
      </c>
      <c r="C779" s="354">
        <v>300</v>
      </c>
      <c r="D779" s="354">
        <v>300</v>
      </c>
      <c r="E779" s="382">
        <f>SUM(E775:E778)</f>
        <v>0</v>
      </c>
    </row>
    <row r="780" spans="1:5">
      <c r="A780" s="352" t="s">
        <v>137</v>
      </c>
      <c r="B780" s="353"/>
      <c r="C780" s="354"/>
      <c r="D780" s="354"/>
      <c r="E780" s="382"/>
    </row>
    <row r="781" spans="1:5">
      <c r="A781" s="352"/>
      <c r="B781" s="353" t="s">
        <v>138</v>
      </c>
      <c r="C781" s="354">
        <v>800</v>
      </c>
      <c r="D781" s="381">
        <v>800</v>
      </c>
      <c r="E781" s="382">
        <v>800</v>
      </c>
    </row>
    <row r="782" spans="1:5">
      <c r="A782" s="352"/>
      <c r="B782" s="353" t="s">
        <v>139</v>
      </c>
      <c r="C782" s="354">
        <v>150</v>
      </c>
      <c r="D782" s="381">
        <v>150</v>
      </c>
      <c r="E782" s="382"/>
    </row>
    <row r="783" spans="1:5">
      <c r="A783" s="352"/>
      <c r="B783" s="353" t="s">
        <v>135</v>
      </c>
      <c r="C783" s="354">
        <v>0</v>
      </c>
      <c r="D783" s="381">
        <v>0</v>
      </c>
      <c r="E783" s="382"/>
    </row>
    <row r="784" spans="1:5">
      <c r="A784" s="352"/>
      <c r="B784" s="353" t="s">
        <v>136</v>
      </c>
      <c r="C784" s="354">
        <v>950</v>
      </c>
      <c r="D784" s="381">
        <v>950</v>
      </c>
      <c r="E784" s="382">
        <f>SUM(E781:E783)</f>
        <v>800</v>
      </c>
    </row>
    <row r="785" spans="1:5">
      <c r="A785" s="352" t="s">
        <v>140</v>
      </c>
      <c r="B785" s="353"/>
      <c r="C785" s="354"/>
      <c r="D785" s="354"/>
      <c r="E785" s="382"/>
    </row>
    <row r="786" spans="1:5">
      <c r="A786" s="352"/>
      <c r="B786" s="353" t="s">
        <v>141</v>
      </c>
      <c r="C786" s="354">
        <v>200</v>
      </c>
      <c r="D786" s="381">
        <v>200</v>
      </c>
      <c r="E786" s="382">
        <v>100</v>
      </c>
    </row>
    <row r="787" spans="1:5">
      <c r="A787" s="352"/>
      <c r="B787" s="353" t="s">
        <v>142</v>
      </c>
      <c r="C787" s="354">
        <v>100</v>
      </c>
      <c r="D787" s="381">
        <v>100</v>
      </c>
      <c r="E787" s="382"/>
    </row>
    <row r="788" spans="1:5">
      <c r="A788" s="352"/>
      <c r="B788" s="353" t="s">
        <v>136</v>
      </c>
      <c r="C788" s="354">
        <v>300</v>
      </c>
      <c r="D788" s="381">
        <v>300</v>
      </c>
      <c r="E788" s="382">
        <f>SUM(E786:E787)</f>
        <v>100</v>
      </c>
    </row>
    <row r="789" spans="1:5">
      <c r="A789" s="352" t="s">
        <v>142</v>
      </c>
      <c r="B789" s="353"/>
      <c r="C789" s="354"/>
      <c r="D789" s="381"/>
      <c r="E789" s="382"/>
    </row>
    <row r="790" spans="1:5">
      <c r="A790" s="352"/>
      <c r="B790" s="353" t="s">
        <v>136</v>
      </c>
      <c r="C790" s="354">
        <v>200</v>
      </c>
      <c r="D790" s="381">
        <v>200</v>
      </c>
      <c r="E790" s="382">
        <v>200</v>
      </c>
    </row>
    <row r="791" spans="1:5">
      <c r="A791" s="352" t="s">
        <v>143</v>
      </c>
      <c r="B791" s="353"/>
      <c r="C791" s="354"/>
      <c r="D791" s="354"/>
      <c r="E791" s="382"/>
    </row>
    <row r="792" spans="1:5" ht="15.75" thickBot="1">
      <c r="A792" s="356"/>
      <c r="B792" s="357" t="s">
        <v>136</v>
      </c>
      <c r="C792" s="358"/>
      <c r="D792" s="387"/>
      <c r="E792" s="388"/>
    </row>
    <row r="793" spans="1:5" ht="15.75" thickBot="1">
      <c r="A793" s="346" t="s">
        <v>136</v>
      </c>
      <c r="B793" s="347"/>
      <c r="C793" s="355">
        <v>1750</v>
      </c>
      <c r="D793" s="355"/>
      <c r="E793" s="384">
        <f>SUM(E779,E784,E788,E790)</f>
        <v>1100</v>
      </c>
    </row>
    <row r="794" spans="1:5">
      <c r="A794" s="154"/>
      <c r="B794" s="154"/>
      <c r="C794" s="361"/>
      <c r="D794" s="361"/>
      <c r="E794" s="361"/>
    </row>
    <row r="795" spans="1:5" ht="15.75" thickBot="1"/>
    <row r="796" spans="1:5">
      <c r="A796" s="410" t="s">
        <v>7</v>
      </c>
      <c r="B796" s="411"/>
      <c r="C796" s="411"/>
      <c r="D796" s="411"/>
      <c r="E796" s="412"/>
    </row>
    <row r="797" spans="1:5">
      <c r="A797" s="413" t="s">
        <v>8</v>
      </c>
      <c r="B797" s="414"/>
      <c r="C797" s="414"/>
      <c r="D797" s="414"/>
      <c r="E797" s="415"/>
    </row>
    <row r="798" spans="1:5">
      <c r="A798" s="413" t="s">
        <v>9</v>
      </c>
      <c r="B798" s="414"/>
      <c r="C798" s="414"/>
      <c r="D798" s="414"/>
      <c r="E798" s="415"/>
    </row>
    <row r="799" spans="1:5">
      <c r="A799" s="413"/>
      <c r="B799" s="414"/>
      <c r="C799" s="414"/>
      <c r="D799" s="414"/>
      <c r="E799" s="415"/>
    </row>
    <row r="800" spans="1:5" ht="15.75" thickBot="1">
      <c r="A800" s="422" t="s">
        <v>10</v>
      </c>
      <c r="B800" s="423"/>
      <c r="C800" s="423"/>
      <c r="D800" s="423"/>
      <c r="E800" s="424"/>
    </row>
    <row r="801" spans="1:5" ht="15.75" thickBot="1">
      <c r="A801" s="362"/>
      <c r="B801" s="363"/>
      <c r="C801" s="363" t="s">
        <v>128</v>
      </c>
      <c r="D801" s="363" t="s">
        <v>129</v>
      </c>
      <c r="E801" s="364" t="s">
        <v>130</v>
      </c>
    </row>
    <row r="802" spans="1:5">
      <c r="A802" s="365" t="s">
        <v>131</v>
      </c>
      <c r="B802" s="366"/>
      <c r="C802" s="366"/>
      <c r="D802" s="366"/>
      <c r="E802" s="367"/>
    </row>
    <row r="803" spans="1:5">
      <c r="A803" s="368"/>
      <c r="B803" s="369" t="s">
        <v>148</v>
      </c>
      <c r="C803" s="370">
        <v>4025</v>
      </c>
      <c r="D803" s="370"/>
      <c r="E803" s="382">
        <v>2180</v>
      </c>
    </row>
    <row r="804" spans="1:5">
      <c r="A804" s="368"/>
      <c r="B804" s="369" t="s">
        <v>149</v>
      </c>
      <c r="C804" s="370">
        <v>0</v>
      </c>
      <c r="D804" s="370"/>
      <c r="E804" s="382"/>
    </row>
    <row r="805" spans="1:5">
      <c r="A805" s="368"/>
      <c r="B805" s="369" t="s">
        <v>133</v>
      </c>
      <c r="C805" s="370">
        <v>0</v>
      </c>
      <c r="D805" s="370"/>
      <c r="E805" s="382"/>
    </row>
    <row r="806" spans="1:5">
      <c r="A806" s="368"/>
      <c r="B806" s="369" t="s">
        <v>134</v>
      </c>
      <c r="C806" s="370">
        <v>0</v>
      </c>
      <c r="D806" s="370"/>
      <c r="E806" s="382"/>
    </row>
    <row r="807" spans="1:5">
      <c r="A807" s="368"/>
      <c r="B807" s="369" t="s">
        <v>135</v>
      </c>
      <c r="C807" s="370">
        <v>0</v>
      </c>
      <c r="D807" s="370"/>
      <c r="E807" s="382"/>
    </row>
    <row r="808" spans="1:5">
      <c r="A808" s="368"/>
      <c r="B808" s="369" t="s">
        <v>136</v>
      </c>
      <c r="C808" s="370">
        <v>4025</v>
      </c>
      <c r="D808" s="370"/>
      <c r="E808" s="382">
        <f>SUM(E803:E807)</f>
        <v>2180</v>
      </c>
    </row>
    <row r="809" spans="1:5">
      <c r="A809" s="368" t="s">
        <v>138</v>
      </c>
      <c r="B809" s="369"/>
      <c r="C809" s="370"/>
      <c r="D809" s="370"/>
      <c r="E809" s="382"/>
    </row>
    <row r="810" spans="1:5">
      <c r="A810" s="368"/>
      <c r="B810" s="369" t="s">
        <v>150</v>
      </c>
      <c r="C810" s="370">
        <v>150</v>
      </c>
      <c r="D810" s="370"/>
      <c r="E810" s="382"/>
    </row>
    <row r="811" spans="1:5">
      <c r="A811" s="368"/>
      <c r="B811" s="369" t="s">
        <v>151</v>
      </c>
      <c r="C811" s="370">
        <v>0</v>
      </c>
      <c r="D811" s="370"/>
      <c r="E811" s="382"/>
    </row>
    <row r="812" spans="1:5">
      <c r="A812" s="368"/>
      <c r="B812" s="369" t="s">
        <v>136</v>
      </c>
      <c r="C812" s="370">
        <v>150</v>
      </c>
      <c r="D812" s="370"/>
      <c r="E812" s="382">
        <f>SUM(E810:E811)</f>
        <v>0</v>
      </c>
    </row>
    <row r="813" spans="1:5">
      <c r="A813" s="368" t="s">
        <v>152</v>
      </c>
      <c r="B813" s="369"/>
      <c r="C813" s="370"/>
      <c r="D813" s="370"/>
      <c r="E813" s="382"/>
    </row>
    <row r="814" spans="1:5">
      <c r="A814" s="368"/>
      <c r="B814" s="369" t="s">
        <v>153</v>
      </c>
      <c r="C814" s="370">
        <v>3104.2</v>
      </c>
      <c r="D814" s="370"/>
      <c r="E814" s="382"/>
    </row>
    <row r="815" spans="1:5">
      <c r="A815" s="368"/>
      <c r="B815" s="369" t="s">
        <v>154</v>
      </c>
      <c r="C815" s="370">
        <v>0</v>
      </c>
      <c r="D815" s="370"/>
      <c r="E815" s="382"/>
    </row>
    <row r="816" spans="1:5">
      <c r="A816" s="368"/>
      <c r="B816" s="369" t="s">
        <v>134</v>
      </c>
      <c r="C816" s="370">
        <v>0</v>
      </c>
      <c r="D816" s="370"/>
      <c r="E816" s="382"/>
    </row>
    <row r="817" spans="1:5">
      <c r="A817" s="368"/>
      <c r="B817" s="369" t="s">
        <v>136</v>
      </c>
      <c r="C817" s="370">
        <v>3104.2</v>
      </c>
      <c r="D817" s="370"/>
      <c r="E817" s="382">
        <f>SUM(E814:E816)</f>
        <v>0</v>
      </c>
    </row>
    <row r="818" spans="1:5">
      <c r="A818" s="368" t="s">
        <v>140</v>
      </c>
      <c r="B818" s="369"/>
      <c r="C818" s="370"/>
      <c r="D818" s="370"/>
      <c r="E818" s="382"/>
    </row>
    <row r="819" spans="1:5">
      <c r="A819" s="368"/>
      <c r="B819" s="369" t="s">
        <v>141</v>
      </c>
      <c r="C819" s="370">
        <v>50</v>
      </c>
      <c r="D819" s="370"/>
      <c r="E819" s="382">
        <v>50</v>
      </c>
    </row>
    <row r="820" spans="1:5">
      <c r="A820" s="368"/>
      <c r="B820" s="369" t="s">
        <v>142</v>
      </c>
      <c r="C820" s="370">
        <v>0</v>
      </c>
      <c r="D820" s="370"/>
      <c r="E820" s="382"/>
    </row>
    <row r="821" spans="1:5">
      <c r="A821" s="368"/>
      <c r="B821" s="369" t="s">
        <v>136</v>
      </c>
      <c r="C821" s="370">
        <v>50</v>
      </c>
      <c r="D821" s="370"/>
      <c r="E821" s="382">
        <f>SUM(E819:E820)</f>
        <v>50</v>
      </c>
    </row>
    <row r="822" spans="1:5">
      <c r="A822" s="368" t="s">
        <v>142</v>
      </c>
      <c r="B822" s="369"/>
      <c r="C822" s="370"/>
      <c r="D822" s="370"/>
      <c r="E822" s="382"/>
    </row>
    <row r="823" spans="1:5" s="372" customFormat="1" ht="15.75" thickBot="1">
      <c r="A823" s="368"/>
      <c r="B823" s="369" t="s">
        <v>136</v>
      </c>
      <c r="C823" s="370">
        <v>30</v>
      </c>
      <c r="D823" s="370"/>
      <c r="E823" s="382"/>
    </row>
    <row r="824" spans="1:5" ht="15.75" thickBot="1">
      <c r="A824" s="362" t="s">
        <v>136</v>
      </c>
      <c r="B824" s="363"/>
      <c r="C824" s="371">
        <v>7359.2</v>
      </c>
      <c r="D824" s="371"/>
      <c r="E824" s="384">
        <f>SUM(E808,E813,E817,E821,E823)</f>
        <v>2230</v>
      </c>
    </row>
    <row r="825" spans="1:5">
      <c r="A825" s="154"/>
      <c r="B825" s="154"/>
      <c r="C825" s="361"/>
      <c r="D825" s="361"/>
      <c r="E825" s="361"/>
    </row>
    <row r="826" spans="1:5" ht="15.75" thickBot="1"/>
    <row r="827" spans="1:5">
      <c r="A827" s="410" t="s">
        <v>11</v>
      </c>
      <c r="B827" s="411"/>
      <c r="C827" s="411"/>
      <c r="D827" s="411"/>
      <c r="E827" s="412"/>
    </row>
    <row r="828" spans="1:5">
      <c r="A828" s="413" t="s">
        <v>12</v>
      </c>
      <c r="B828" s="414"/>
      <c r="C828" s="414"/>
      <c r="D828" s="414"/>
      <c r="E828" s="415"/>
    </row>
    <row r="829" spans="1:5">
      <c r="A829" s="413" t="s">
        <v>13</v>
      </c>
      <c r="B829" s="414"/>
      <c r="C829" s="414"/>
      <c r="D829" s="414"/>
      <c r="E829" s="415"/>
    </row>
    <row r="830" spans="1:5">
      <c r="A830" s="416" t="s">
        <v>14</v>
      </c>
      <c r="B830" s="417"/>
      <c r="C830" s="417"/>
      <c r="D830" s="417"/>
      <c r="E830" s="418"/>
    </row>
    <row r="831" spans="1:5" ht="15.75" thickBot="1">
      <c r="A831" s="419"/>
      <c r="B831" s="420"/>
      <c r="C831" s="420"/>
      <c r="D831" s="420"/>
      <c r="E831" s="421"/>
    </row>
    <row r="832" spans="1:5" ht="15.75" thickBot="1">
      <c r="A832" s="373"/>
      <c r="B832" s="374"/>
      <c r="C832" s="374" t="s">
        <v>128</v>
      </c>
      <c r="D832" s="374" t="s">
        <v>129</v>
      </c>
      <c r="E832" s="375" t="s">
        <v>130</v>
      </c>
    </row>
    <row r="833" spans="1:5">
      <c r="A833" s="376" t="s">
        <v>131</v>
      </c>
      <c r="B833" s="377"/>
      <c r="C833" s="377"/>
      <c r="D833" s="377"/>
      <c r="E833" s="378"/>
    </row>
    <row r="834" spans="1:5">
      <c r="A834" s="379"/>
      <c r="B834" s="380" t="s">
        <v>132</v>
      </c>
      <c r="C834" s="381">
        <v>1500</v>
      </c>
      <c r="D834" s="381">
        <v>1500</v>
      </c>
      <c r="E834" s="382">
        <v>0</v>
      </c>
    </row>
    <row r="835" spans="1:5">
      <c r="A835" s="379"/>
      <c r="B835" s="380" t="s">
        <v>133</v>
      </c>
      <c r="C835" s="381">
        <v>600</v>
      </c>
      <c r="D835" s="381"/>
      <c r="E835" s="382"/>
    </row>
    <row r="836" spans="1:5">
      <c r="A836" s="379"/>
      <c r="B836" s="380" t="s">
        <v>134</v>
      </c>
      <c r="C836" s="381">
        <v>65</v>
      </c>
      <c r="D836" s="381"/>
      <c r="E836" s="382"/>
    </row>
    <row r="837" spans="1:5">
      <c r="A837" s="379"/>
      <c r="B837" s="380" t="s">
        <v>135</v>
      </c>
      <c r="C837" s="381">
        <v>50</v>
      </c>
      <c r="D837" s="381">
        <v>50</v>
      </c>
      <c r="E837" s="382"/>
    </row>
    <row r="838" spans="1:5">
      <c r="A838" s="379"/>
      <c r="B838" s="380" t="s">
        <v>136</v>
      </c>
      <c r="C838" s="381">
        <v>2215</v>
      </c>
      <c r="D838" s="381">
        <v>1550</v>
      </c>
      <c r="E838" s="382">
        <f>SUM(E834:E837)</f>
        <v>0</v>
      </c>
    </row>
    <row r="839" spans="1:5">
      <c r="A839" s="379" t="s">
        <v>137</v>
      </c>
      <c r="B839" s="380"/>
      <c r="C839" s="381"/>
      <c r="D839" s="381"/>
      <c r="E839" s="382"/>
    </row>
    <row r="840" spans="1:5">
      <c r="A840" s="379"/>
      <c r="B840" s="380" t="s">
        <v>138</v>
      </c>
      <c r="C840" s="381">
        <v>0</v>
      </c>
      <c r="D840" s="381"/>
      <c r="E840" s="382"/>
    </row>
    <row r="841" spans="1:5">
      <c r="A841" s="379"/>
      <c r="B841" s="380" t="s">
        <v>139</v>
      </c>
      <c r="C841" s="381">
        <v>0</v>
      </c>
      <c r="D841" s="381"/>
      <c r="E841" s="382"/>
    </row>
    <row r="842" spans="1:5">
      <c r="A842" s="379"/>
      <c r="B842" s="380" t="s">
        <v>135</v>
      </c>
      <c r="C842" s="381">
        <v>0</v>
      </c>
      <c r="D842" s="381"/>
      <c r="E842" s="382"/>
    </row>
    <row r="843" spans="1:5">
      <c r="A843" s="379"/>
      <c r="B843" s="380" t="s">
        <v>136</v>
      </c>
      <c r="C843" s="381">
        <v>0</v>
      </c>
      <c r="D843" s="381"/>
      <c r="E843" s="382">
        <f>SUM(E840:E842)</f>
        <v>0</v>
      </c>
    </row>
    <row r="844" spans="1:5">
      <c r="A844" s="379" t="s">
        <v>140</v>
      </c>
      <c r="B844" s="380"/>
      <c r="C844" s="381"/>
      <c r="D844" s="381"/>
      <c r="E844" s="382"/>
    </row>
    <row r="845" spans="1:5">
      <c r="A845" s="379"/>
      <c r="B845" s="380" t="s">
        <v>141</v>
      </c>
      <c r="C845" s="381">
        <v>100</v>
      </c>
      <c r="D845" s="381">
        <v>100</v>
      </c>
      <c r="E845" s="382">
        <v>0</v>
      </c>
    </row>
    <row r="846" spans="1:5">
      <c r="A846" s="379"/>
      <c r="B846" s="380" t="s">
        <v>142</v>
      </c>
      <c r="C846" s="381">
        <v>50</v>
      </c>
      <c r="D846" s="381">
        <v>50</v>
      </c>
      <c r="E846" s="382"/>
    </row>
    <row r="847" spans="1:5">
      <c r="A847" s="379"/>
      <c r="B847" s="380" t="s">
        <v>136</v>
      </c>
      <c r="C847" s="381">
        <v>150</v>
      </c>
      <c r="D847" s="381">
        <v>150</v>
      </c>
      <c r="E847" s="382">
        <f>SUM(E845:E846)</f>
        <v>0</v>
      </c>
    </row>
    <row r="848" spans="1:5">
      <c r="A848" s="379" t="s">
        <v>142</v>
      </c>
      <c r="B848" s="380"/>
      <c r="C848" s="381"/>
      <c r="D848" s="381"/>
      <c r="E848" s="382"/>
    </row>
    <row r="849" spans="1:5">
      <c r="A849" s="379"/>
      <c r="B849" s="380" t="s">
        <v>136</v>
      </c>
      <c r="C849" s="381"/>
      <c r="D849" s="381"/>
      <c r="E849" s="382">
        <f>SUM(E858)</f>
        <v>0</v>
      </c>
    </row>
    <row r="850" spans="1:5">
      <c r="A850" s="379" t="s">
        <v>143</v>
      </c>
      <c r="B850" s="380"/>
      <c r="C850" s="381"/>
      <c r="D850" s="381"/>
      <c r="E850" s="382"/>
    </row>
    <row r="851" spans="1:5" ht="15.75" thickBot="1">
      <c r="A851" s="385"/>
      <c r="B851" s="386" t="s">
        <v>136</v>
      </c>
      <c r="C851" s="387">
        <v>0</v>
      </c>
      <c r="D851" s="387"/>
      <c r="E851" s="388"/>
    </row>
    <row r="852" spans="1:5" ht="15.75" thickBot="1">
      <c r="A852" s="373" t="s">
        <v>136</v>
      </c>
      <c r="B852" s="374"/>
      <c r="C852" s="383">
        <v>2365</v>
      </c>
      <c r="D852" s="383">
        <f>D838+D847</f>
        <v>1700</v>
      </c>
      <c r="E852" s="384">
        <f>SUM(E838,E843,E847,E849)</f>
        <v>0</v>
      </c>
    </row>
    <row r="853" spans="1:5" s="372" customFormat="1">
      <c r="A853" s="154"/>
      <c r="B853" s="154"/>
      <c r="C853" s="361"/>
      <c r="D853" s="361"/>
      <c r="E853" s="361"/>
    </row>
    <row r="854" spans="1:5" ht="15.75" thickBot="1"/>
    <row r="855" spans="1:5" s="372" customFormat="1">
      <c r="A855" s="410" t="s">
        <v>102</v>
      </c>
      <c r="B855" s="411"/>
      <c r="C855" s="411"/>
      <c r="D855" s="411"/>
      <c r="E855" s="412"/>
    </row>
    <row r="856" spans="1:5">
      <c r="A856" s="413" t="s">
        <v>103</v>
      </c>
      <c r="B856" s="414"/>
      <c r="C856" s="414"/>
      <c r="D856" s="414"/>
      <c r="E856" s="415"/>
    </row>
    <row r="857" spans="1:5">
      <c r="A857" s="413" t="s">
        <v>104</v>
      </c>
      <c r="B857" s="414"/>
      <c r="C857" s="414"/>
      <c r="D857" s="414"/>
      <c r="E857" s="415"/>
    </row>
    <row r="858" spans="1:5">
      <c r="A858" s="413" t="s">
        <v>105</v>
      </c>
      <c r="B858" s="414"/>
      <c r="C858" s="414"/>
      <c r="D858" s="414"/>
      <c r="E858" s="415"/>
    </row>
    <row r="859" spans="1:5" ht="15.75" thickBot="1">
      <c r="A859" s="422" t="s">
        <v>106</v>
      </c>
      <c r="B859" s="423"/>
      <c r="C859" s="423"/>
      <c r="D859" s="423"/>
      <c r="E859" s="424"/>
    </row>
    <row r="860" spans="1:5" ht="15.75" thickBot="1">
      <c r="A860" s="155"/>
      <c r="B860" s="156"/>
      <c r="C860" s="156" t="s">
        <v>128</v>
      </c>
      <c r="D860" s="156" t="s">
        <v>129</v>
      </c>
      <c r="E860" s="157" t="s">
        <v>130</v>
      </c>
    </row>
    <row r="861" spans="1:5">
      <c r="A861" s="158" t="s">
        <v>131</v>
      </c>
      <c r="B861" s="159"/>
      <c r="C861" s="159"/>
      <c r="D861" s="159"/>
      <c r="E861" s="160"/>
    </row>
    <row r="862" spans="1:5">
      <c r="A862" s="161"/>
      <c r="B862" s="162" t="s">
        <v>148</v>
      </c>
      <c r="C862" s="163">
        <v>120</v>
      </c>
      <c r="D862" s="163"/>
      <c r="E862" s="164">
        <v>120</v>
      </c>
    </row>
    <row r="863" spans="1:5">
      <c r="A863" s="161"/>
      <c r="B863" s="162" t="s">
        <v>149</v>
      </c>
      <c r="C863" s="163">
        <v>0</v>
      </c>
      <c r="D863" s="163"/>
      <c r="E863" s="164"/>
    </row>
    <row r="864" spans="1:5">
      <c r="A864" s="161"/>
      <c r="B864" s="162" t="s">
        <v>133</v>
      </c>
      <c r="C864" s="163">
        <v>150</v>
      </c>
      <c r="D864" s="163"/>
      <c r="E864" s="164"/>
    </row>
    <row r="865" spans="1:5">
      <c r="A865" s="161"/>
      <c r="B865" s="162" t="s">
        <v>134</v>
      </c>
      <c r="C865" s="163">
        <v>0</v>
      </c>
      <c r="D865" s="163"/>
      <c r="E865" s="164"/>
    </row>
    <row r="866" spans="1:5">
      <c r="A866" s="161"/>
      <c r="B866" s="162" t="s">
        <v>135</v>
      </c>
      <c r="C866" s="163">
        <v>0</v>
      </c>
      <c r="D866" s="163"/>
      <c r="E866" s="164"/>
    </row>
    <row r="867" spans="1:5">
      <c r="A867" s="161"/>
      <c r="B867" s="162" t="s">
        <v>136</v>
      </c>
      <c r="C867" s="163">
        <v>270</v>
      </c>
      <c r="D867" s="163"/>
      <c r="E867" s="164">
        <f>SUM(E862:E866)</f>
        <v>120</v>
      </c>
    </row>
    <row r="868" spans="1:5">
      <c r="A868" s="161" t="s">
        <v>138</v>
      </c>
      <c r="B868" s="162"/>
      <c r="C868" s="163"/>
      <c r="D868" s="163"/>
      <c r="E868" s="164"/>
    </row>
    <row r="869" spans="1:5">
      <c r="A869" s="161"/>
      <c r="B869" s="162" t="s">
        <v>150</v>
      </c>
      <c r="C869" s="163">
        <v>0</v>
      </c>
      <c r="D869" s="163"/>
      <c r="E869" s="164"/>
    </row>
    <row r="870" spans="1:5">
      <c r="A870" s="161"/>
      <c r="B870" s="162" t="s">
        <v>151</v>
      </c>
      <c r="C870" s="163">
        <v>2000</v>
      </c>
      <c r="D870" s="163"/>
      <c r="E870" s="164">
        <v>1000</v>
      </c>
    </row>
    <row r="871" spans="1:5">
      <c r="A871" s="161"/>
      <c r="B871" s="162" t="s">
        <v>136</v>
      </c>
      <c r="C871" s="163">
        <v>2000</v>
      </c>
      <c r="D871" s="163"/>
      <c r="E871" s="164">
        <f>SUM(E869:E870)</f>
        <v>1000</v>
      </c>
    </row>
    <row r="872" spans="1:5">
      <c r="A872" s="161" t="s">
        <v>152</v>
      </c>
      <c r="B872" s="162"/>
      <c r="C872" s="163"/>
      <c r="D872" s="163"/>
      <c r="E872" s="164"/>
    </row>
    <row r="873" spans="1:5">
      <c r="A873" s="161"/>
      <c r="B873" s="162" t="s">
        <v>153</v>
      </c>
      <c r="C873" s="163">
        <v>0</v>
      </c>
      <c r="D873" s="163"/>
      <c r="E873" s="164"/>
    </row>
    <row r="874" spans="1:5">
      <c r="A874" s="161"/>
      <c r="B874" s="162" t="s">
        <v>154</v>
      </c>
      <c r="C874" s="163">
        <v>0</v>
      </c>
      <c r="D874" s="163"/>
      <c r="E874" s="164"/>
    </row>
    <row r="875" spans="1:5">
      <c r="A875" s="161"/>
      <c r="B875" s="162" t="s">
        <v>134</v>
      </c>
      <c r="C875" s="163">
        <v>0</v>
      </c>
      <c r="D875" s="163"/>
      <c r="E875" s="164"/>
    </row>
    <row r="876" spans="1:5">
      <c r="A876" s="161"/>
      <c r="B876" s="162" t="s">
        <v>136</v>
      </c>
      <c r="C876" s="163">
        <v>0</v>
      </c>
      <c r="D876" s="163"/>
      <c r="E876" s="164">
        <f>SUM(E873:E875)</f>
        <v>0</v>
      </c>
    </row>
    <row r="877" spans="1:5">
      <c r="A877" s="161" t="s">
        <v>140</v>
      </c>
      <c r="B877" s="162"/>
      <c r="C877" s="163"/>
      <c r="D877" s="163"/>
      <c r="E877" s="164"/>
    </row>
    <row r="878" spans="1:5">
      <c r="A878" s="161"/>
      <c r="B878" s="162" t="s">
        <v>141</v>
      </c>
      <c r="C878" s="163">
        <v>150</v>
      </c>
      <c r="D878" s="163"/>
      <c r="E878" s="164">
        <v>100</v>
      </c>
    </row>
    <row r="879" spans="1:5">
      <c r="A879" s="161"/>
      <c r="B879" s="162" t="s">
        <v>142</v>
      </c>
      <c r="C879" s="163">
        <v>0</v>
      </c>
      <c r="D879" s="163"/>
      <c r="E879" s="164"/>
    </row>
    <row r="880" spans="1:5">
      <c r="A880" s="161"/>
      <c r="B880" s="162" t="s">
        <v>136</v>
      </c>
      <c r="C880" s="163">
        <v>150</v>
      </c>
      <c r="D880" s="163"/>
      <c r="E880" s="164">
        <v>100</v>
      </c>
    </row>
    <row r="881" spans="1:6">
      <c r="A881" s="161" t="s">
        <v>142</v>
      </c>
      <c r="B881" s="162"/>
      <c r="C881" s="163"/>
      <c r="D881" s="163"/>
      <c r="E881" s="164"/>
    </row>
    <row r="882" spans="1:6" ht="15.75" thickBot="1">
      <c r="A882" s="161"/>
      <c r="B882" s="162" t="s">
        <v>136</v>
      </c>
      <c r="C882" s="163">
        <v>0</v>
      </c>
      <c r="D882" s="163"/>
      <c r="E882" s="164"/>
    </row>
    <row r="883" spans="1:6" ht="15.75" thickBot="1">
      <c r="A883" s="155" t="s">
        <v>136</v>
      </c>
      <c r="B883" s="156"/>
      <c r="C883" s="165">
        <v>2420</v>
      </c>
      <c r="D883" s="165"/>
      <c r="E883" s="401">
        <f>SUM(E867,E871,E876,E880,E882)</f>
        <v>1220</v>
      </c>
      <c r="F883" s="360"/>
    </row>
    <row r="885" spans="1:6">
      <c r="A885" s="398" t="s">
        <v>23</v>
      </c>
      <c r="B885" s="396">
        <v>45683.96</v>
      </c>
      <c r="C885" s="359"/>
      <c r="D885" s="359"/>
      <c r="E885" s="359"/>
    </row>
    <row r="886" spans="1:6">
      <c r="A886" s="398" t="s">
        <v>22</v>
      </c>
      <c r="B886" s="396">
        <f>D888</f>
        <v>42262.01</v>
      </c>
      <c r="C886" s="359"/>
      <c r="D886" s="359"/>
      <c r="E886" s="359"/>
    </row>
    <row r="887" spans="1:6">
      <c r="A887" s="398" t="s">
        <v>6</v>
      </c>
      <c r="B887" s="396">
        <f>B886-B885</f>
        <v>-3421.9499999999971</v>
      </c>
      <c r="C887" s="345"/>
      <c r="D887" s="345"/>
      <c r="E887" s="345"/>
    </row>
    <row r="888" spans="1:6">
      <c r="A888" s="398" t="s">
        <v>24</v>
      </c>
      <c r="B888" s="396">
        <f>SUM(E883,E824,E709,E652,E623,E566,E509,E480,E395,E338,E309,E281,E196,E55)</f>
        <v>20556</v>
      </c>
      <c r="C888" s="359"/>
      <c r="D888" s="406">
        <f>B888+B889</f>
        <v>42262.01</v>
      </c>
    </row>
    <row r="889" spans="1:6">
      <c r="A889" s="398" t="s">
        <v>25</v>
      </c>
      <c r="B889" s="396">
        <f>SUM(E852,E793,E765,E737,E680,E594,E537,E452,E423,E366,E252,E224,E167,E139,E111,E83,E26)</f>
        <v>21706.010000000002</v>
      </c>
      <c r="C889" s="359"/>
    </row>
    <row r="890" spans="1:6">
      <c r="A890" s="398" t="s">
        <v>26</v>
      </c>
      <c r="B890" s="399">
        <f>B888/B885</f>
        <v>0.44996099287364755</v>
      </c>
      <c r="C890" s="345"/>
      <c r="D890" s="345"/>
      <c r="E890" s="345"/>
    </row>
    <row r="891" spans="1:6">
      <c r="A891" s="398" t="s">
        <v>27</v>
      </c>
      <c r="B891" s="398">
        <f>B889/B885</f>
        <v>0.47513416087396981</v>
      </c>
      <c r="C891" s="345">
        <f>B891+B890</f>
        <v>0.9250951537476173</v>
      </c>
      <c r="D891" s="345"/>
      <c r="E891" s="345"/>
    </row>
    <row r="892" spans="1:6">
      <c r="A892" s="380" t="s">
        <v>41</v>
      </c>
      <c r="B892" s="381">
        <v>20557.78</v>
      </c>
      <c r="D892" s="407">
        <f>B888-B892</f>
        <v>-1.7799999999988358</v>
      </c>
      <c r="F892" s="409"/>
    </row>
    <row r="893" spans="1:6">
      <c r="A893" s="380" t="s">
        <v>42</v>
      </c>
      <c r="B893" s="381">
        <v>27410.38</v>
      </c>
      <c r="D893" s="408">
        <f>B889-B893</f>
        <v>-5704.369999999999</v>
      </c>
    </row>
    <row r="894" spans="1:6" ht="30">
      <c r="A894" s="397" t="s">
        <v>20</v>
      </c>
      <c r="B894" s="381">
        <f>SUM(C883,C852,C824,C793,C765,C737,C709,C680,C652,C623,C594,C566,C537,C509,C480,C452,C423,C395,C366,C338,C309,C281,C252,C224,C196,C167,C139,C111,C83,C55,C26)</f>
        <v>73811.140000000014</v>
      </c>
    </row>
    <row r="895" spans="1:6">
      <c r="A895" s="386" t="s">
        <v>21</v>
      </c>
      <c r="B895" s="387">
        <v>28127.18</v>
      </c>
      <c r="D895" s="359"/>
      <c r="E895" s="360"/>
    </row>
    <row r="896" spans="1:6">
      <c r="A896" s="400"/>
      <c r="B896" s="400"/>
      <c r="D896" s="372"/>
      <c r="E896" s="360"/>
    </row>
    <row r="897" spans="1:1" ht="15.75" thickBot="1"/>
    <row r="898" spans="1:1" ht="15.75" thickBot="1">
      <c r="A898" s="394" t="s">
        <v>15</v>
      </c>
    </row>
    <row r="899" spans="1:1">
      <c r="A899" s="377" t="s">
        <v>144</v>
      </c>
    </row>
    <row r="900" spans="1:1">
      <c r="A900" s="380" t="s">
        <v>170</v>
      </c>
    </row>
    <row r="901" spans="1:1">
      <c r="A901" s="395" t="s">
        <v>90</v>
      </c>
    </row>
    <row r="902" spans="1:1">
      <c r="A902" s="395" t="s">
        <v>93</v>
      </c>
    </row>
    <row r="903" spans="1:1">
      <c r="A903" s="395" t="s">
        <v>16</v>
      </c>
    </row>
    <row r="904" spans="1:1">
      <c r="A904" s="395" t="s">
        <v>102</v>
      </c>
    </row>
    <row r="905" spans="1:1">
      <c r="A905" s="395" t="s">
        <v>109</v>
      </c>
    </row>
    <row r="906" spans="1:1">
      <c r="A906" s="395" t="s">
        <v>121</v>
      </c>
    </row>
    <row r="907" spans="1:1">
      <c r="A907" s="395" t="s">
        <v>17</v>
      </c>
    </row>
    <row r="908" spans="1:1">
      <c r="A908" s="395" t="s">
        <v>7</v>
      </c>
    </row>
    <row r="909" spans="1:1">
      <c r="A909" s="395" t="s">
        <v>18</v>
      </c>
    </row>
    <row r="910" spans="1:1">
      <c r="A910" s="395" t="s">
        <v>61</v>
      </c>
    </row>
    <row r="911" spans="1:1">
      <c r="A911" s="395" t="s">
        <v>65</v>
      </c>
    </row>
    <row r="912" spans="1:1">
      <c r="A912" s="395" t="s">
        <v>19</v>
      </c>
    </row>
    <row r="913" spans="1:1" ht="15.75" thickBot="1"/>
    <row r="914" spans="1:1" ht="15.75" thickBot="1">
      <c r="A914" s="394" t="s">
        <v>28</v>
      </c>
    </row>
    <row r="915" spans="1:1">
      <c r="A915" s="377" t="s">
        <v>124</v>
      </c>
    </row>
    <row r="916" spans="1:1">
      <c r="A916" s="380" t="s">
        <v>116</v>
      </c>
    </row>
    <row r="917" spans="1:1">
      <c r="A917" s="380" t="s">
        <v>155</v>
      </c>
    </row>
    <row r="918" spans="1:1">
      <c r="A918" s="380" t="s">
        <v>29</v>
      </c>
    </row>
    <row r="919" spans="1:1">
      <c r="A919" s="380" t="s">
        <v>30</v>
      </c>
    </row>
    <row r="920" spans="1:1">
      <c r="A920" s="380" t="s">
        <v>31</v>
      </c>
    </row>
    <row r="921" spans="1:1">
      <c r="A921" s="380" t="s">
        <v>32</v>
      </c>
    </row>
    <row r="922" spans="1:1">
      <c r="A922" s="380" t="s">
        <v>33</v>
      </c>
    </row>
    <row r="923" spans="1:1">
      <c r="A923" s="380" t="s">
        <v>34</v>
      </c>
    </row>
    <row r="924" spans="1:1">
      <c r="A924" s="380" t="s">
        <v>35</v>
      </c>
    </row>
    <row r="925" spans="1:1">
      <c r="A925" s="380" t="s">
        <v>36</v>
      </c>
    </row>
    <row r="926" spans="1:1">
      <c r="A926" s="380" t="s">
        <v>53</v>
      </c>
    </row>
    <row r="927" spans="1:1">
      <c r="A927" s="380" t="s">
        <v>37</v>
      </c>
    </row>
    <row r="928" spans="1:1">
      <c r="A928" s="380" t="s">
        <v>38</v>
      </c>
    </row>
    <row r="929" spans="1:1">
      <c r="A929" s="380" t="s">
        <v>79</v>
      </c>
    </row>
    <row r="930" spans="1:1">
      <c r="A930" s="380" t="s">
        <v>39</v>
      </c>
    </row>
    <row r="931" spans="1:1">
      <c r="A931" s="395" t="s">
        <v>40</v>
      </c>
    </row>
  </sheetData>
  <mergeCells count="153">
    <mergeCell ref="A1:E1"/>
    <mergeCell ref="A2:E2"/>
    <mergeCell ref="A3:E3"/>
    <mergeCell ref="A4:E4"/>
    <mergeCell ref="A5:E5"/>
    <mergeCell ref="A29:E29"/>
    <mergeCell ref="A30:E30"/>
    <mergeCell ref="A31:E31"/>
    <mergeCell ref="A32:E32"/>
    <mergeCell ref="A33:E33"/>
    <mergeCell ref="A58:E58"/>
    <mergeCell ref="A59:E59"/>
    <mergeCell ref="A60:E60"/>
    <mergeCell ref="A61:E61"/>
    <mergeCell ref="A62:E62"/>
    <mergeCell ref="A87:E87"/>
    <mergeCell ref="A86:E86"/>
    <mergeCell ref="A88:E88"/>
    <mergeCell ref="A144:E144"/>
    <mergeCell ref="A145:E145"/>
    <mergeCell ref="A146:E146"/>
    <mergeCell ref="A174:E174"/>
    <mergeCell ref="A170:E170"/>
    <mergeCell ref="A171:E171"/>
    <mergeCell ref="A89:E89"/>
    <mergeCell ref="A90:E90"/>
    <mergeCell ref="A114:E114"/>
    <mergeCell ref="A115:E115"/>
    <mergeCell ref="A116:E116"/>
    <mergeCell ref="A117:E117"/>
    <mergeCell ref="A118:E118"/>
    <mergeCell ref="A142:E142"/>
    <mergeCell ref="A143:E143"/>
    <mergeCell ref="A199:E199"/>
    <mergeCell ref="A200:E200"/>
    <mergeCell ref="A201:E201"/>
    <mergeCell ref="A202:E202"/>
    <mergeCell ref="A203:E203"/>
    <mergeCell ref="A229:E229"/>
    <mergeCell ref="A230:E230"/>
    <mergeCell ref="A231:E231"/>
    <mergeCell ref="A227:E227"/>
    <mergeCell ref="A228:E228"/>
    <mergeCell ref="A255:E255"/>
    <mergeCell ref="A256:E256"/>
    <mergeCell ref="A257:E257"/>
    <mergeCell ref="A258:E258"/>
    <mergeCell ref="A259:E259"/>
    <mergeCell ref="A284:E284"/>
    <mergeCell ref="A285:E285"/>
    <mergeCell ref="A286:E286"/>
    <mergeCell ref="A287:E287"/>
    <mergeCell ref="A288:E288"/>
    <mergeCell ref="A312:E312"/>
    <mergeCell ref="A313:E313"/>
    <mergeCell ref="A314:E314"/>
    <mergeCell ref="A315:E315"/>
    <mergeCell ref="A316:E316"/>
    <mergeCell ref="A855:E855"/>
    <mergeCell ref="A856:E856"/>
    <mergeCell ref="A857:E857"/>
    <mergeCell ref="A455:E455"/>
    <mergeCell ref="A456:E456"/>
    <mergeCell ref="A457:E457"/>
    <mergeCell ref="A483:E483"/>
    <mergeCell ref="A484:E484"/>
    <mergeCell ref="A485:E485"/>
    <mergeCell ref="A486:E486"/>
    <mergeCell ref="A487:E487"/>
    <mergeCell ref="A512:E512"/>
    <mergeCell ref="A513:E513"/>
    <mergeCell ref="A514:E514"/>
    <mergeCell ref="A515:E515"/>
    <mergeCell ref="A516:E516"/>
    <mergeCell ref="A540:E540"/>
    <mergeCell ref="A541:E541"/>
    <mergeCell ref="A858:E858"/>
    <mergeCell ref="A859:E859"/>
    <mergeCell ref="A341:E341"/>
    <mergeCell ref="A342:E342"/>
    <mergeCell ref="A343:E343"/>
    <mergeCell ref="A344:E344"/>
    <mergeCell ref="A345:E345"/>
    <mergeCell ref="A372:E372"/>
    <mergeCell ref="A373:E373"/>
    <mergeCell ref="A369:E369"/>
    <mergeCell ref="A370:E370"/>
    <mergeCell ref="A371:E371"/>
    <mergeCell ref="A398:E398"/>
    <mergeCell ref="A399:E399"/>
    <mergeCell ref="A400:E400"/>
    <mergeCell ref="A401:E401"/>
    <mergeCell ref="A402:E402"/>
    <mergeCell ref="A426:E426"/>
    <mergeCell ref="A427:E427"/>
    <mergeCell ref="A428:E428"/>
    <mergeCell ref="A429:E429"/>
    <mergeCell ref="A430:E430"/>
    <mergeCell ref="A458:E458"/>
    <mergeCell ref="A459:E459"/>
    <mergeCell ref="A542:E542"/>
    <mergeCell ref="A543:E543"/>
    <mergeCell ref="A544:E544"/>
    <mergeCell ref="A569:E569"/>
    <mergeCell ref="A570:E570"/>
    <mergeCell ref="A571:E571"/>
    <mergeCell ref="A572:E572"/>
    <mergeCell ref="A573:E573"/>
    <mergeCell ref="A597:E597"/>
    <mergeCell ref="A598:E598"/>
    <mergeCell ref="A599:E599"/>
    <mergeCell ref="A600:E600"/>
    <mergeCell ref="A601:E601"/>
    <mergeCell ref="A626:E626"/>
    <mergeCell ref="A627:E627"/>
    <mergeCell ref="A628:E628"/>
    <mergeCell ref="A629:E629"/>
    <mergeCell ref="A630:E630"/>
    <mergeCell ref="A655:E655"/>
    <mergeCell ref="A656:E656"/>
    <mergeCell ref="A657:E657"/>
    <mergeCell ref="A658:E658"/>
    <mergeCell ref="A659:E659"/>
    <mergeCell ref="A687:E687"/>
    <mergeCell ref="A683:E683"/>
    <mergeCell ref="A684:E684"/>
    <mergeCell ref="A685:E685"/>
    <mergeCell ref="A686:E686"/>
    <mergeCell ref="A712:E712"/>
    <mergeCell ref="A713:E713"/>
    <mergeCell ref="A714:E714"/>
    <mergeCell ref="A715:E715"/>
    <mergeCell ref="A716:E716"/>
    <mergeCell ref="A740:E740"/>
    <mergeCell ref="A741:E741"/>
    <mergeCell ref="A742:E742"/>
    <mergeCell ref="A743:E743"/>
    <mergeCell ref="A827:E827"/>
    <mergeCell ref="A828:E828"/>
    <mergeCell ref="A829:E829"/>
    <mergeCell ref="A830:E830"/>
    <mergeCell ref="A831:E831"/>
    <mergeCell ref="A744:E744"/>
    <mergeCell ref="A768:E768"/>
    <mergeCell ref="A769:E769"/>
    <mergeCell ref="A770:E770"/>
    <mergeCell ref="A771:E771"/>
    <mergeCell ref="A772:E772"/>
    <mergeCell ref="A796:E796"/>
    <mergeCell ref="A797:E797"/>
    <mergeCell ref="A798:E798"/>
    <mergeCell ref="A799:E799"/>
    <mergeCell ref="A800:E800"/>
  </mergeCells>
  <phoneticPr fontId="9" type="noConversion"/>
  <pageMargins left="0.7" right="0.7" top="0.75" bottom="0.75" header="0.3" footer="0.3"/>
  <pageSetup orientation="portrait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Pernita Kapila</dc:creator>
  <cp:lastModifiedBy>Truman State University</cp:lastModifiedBy>
  <dcterms:created xsi:type="dcterms:W3CDTF">2012-03-29T17:05:21Z</dcterms:created>
  <dcterms:modified xsi:type="dcterms:W3CDTF">2012-04-02T15:39:39Z</dcterms:modified>
</cp:coreProperties>
</file>